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19320" windowHeight="8355"/>
  </bookViews>
  <sheets>
    <sheet name="Стр.1" sheetId="16" r:id="rId1"/>
    <sheet name="Стр.2-3" sheetId="17" r:id="rId2"/>
    <sheet name="Стр 4-5" sheetId="2" r:id="rId3"/>
    <sheet name="Стр.6" sheetId="18" r:id="rId4"/>
    <sheet name="Стр 7" sheetId="19" r:id="rId5"/>
    <sheet name="стр 8-10" sheetId="25" r:id="rId6"/>
    <sheet name="стр.11" sheetId="21" r:id="rId7"/>
    <sheet name="12" sheetId="29" r:id="rId8"/>
    <sheet name="13" sheetId="26" r:id="rId9"/>
    <sheet name="14" sheetId="27" r:id="rId10"/>
    <sheet name="15" sheetId="28" r:id="rId11"/>
  </sheets>
  <definedNames>
    <definedName name="_xlnm._FilterDatabase" localSheetId="2" hidden="1">'Стр 4-5'!$A$8:$M$83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2">'Стр 4-5'!$A$1:$L$83</definedName>
    <definedName name="_xlnm.Print_Area" localSheetId="4">'Стр 7'!$A$1:$C$21</definedName>
    <definedName name="_xlnm.Print_Area" localSheetId="5">'стр 8-10'!$A$1:$AS$113</definedName>
    <definedName name="_xlnm.Print_Area" localSheetId="0">Стр.1!$A$1:$DD$56</definedName>
    <definedName name="_xlnm.Print_Area" localSheetId="6">стр.11!$A$1:$F$24</definedName>
    <definedName name="_xlnm.Print_Area" localSheetId="1">'Стр.2-3'!$A$1:$DD$72</definedName>
    <definedName name="_xlnm.Print_Area" localSheetId="3">Стр.6!$A$1:$L$15</definedName>
  </definedNames>
  <calcPr calcId="144525"/>
</workbook>
</file>

<file path=xl/calcChain.xml><?xml version="1.0" encoding="utf-8"?>
<calcChain xmlns="http://schemas.openxmlformats.org/spreadsheetml/2006/main">
  <c r="E29" i="2" l="1"/>
  <c r="E48" i="2"/>
  <c r="D67" i="2"/>
  <c r="D63" i="2"/>
  <c r="J67" i="2"/>
  <c r="J63" i="2"/>
  <c r="G67" i="2"/>
  <c r="G63" i="2"/>
  <c r="D61" i="2"/>
  <c r="G65" i="2"/>
  <c r="J65" i="2"/>
  <c r="G61" i="2"/>
  <c r="J61" i="2"/>
  <c r="E61" i="2"/>
  <c r="G21" i="2" l="1"/>
  <c r="J48" i="2" l="1"/>
  <c r="G48" i="2"/>
  <c r="D22" i="2" l="1"/>
  <c r="HC48" i="29" l="1"/>
  <c r="GJ48" i="29"/>
  <c r="FT48" i="29"/>
  <c r="BT148" i="27"/>
  <c r="CJ150" i="27"/>
  <c r="CJ115" i="27"/>
  <c r="BD113" i="27"/>
  <c r="BD65" i="27"/>
  <c r="CJ67" i="27"/>
  <c r="D57" i="2" l="1"/>
  <c r="E43" i="2"/>
  <c r="D17" i="2"/>
  <c r="D69" i="2" l="1"/>
  <c r="D60" i="2"/>
  <c r="D59" i="2"/>
  <c r="D58" i="2"/>
  <c r="D56" i="2"/>
  <c r="D55" i="2"/>
  <c r="D54" i="2"/>
  <c r="D53" i="2"/>
  <c r="D52" i="2"/>
  <c r="D51" i="2"/>
  <c r="D50" i="2"/>
  <c r="D49" i="2"/>
  <c r="D45" i="2"/>
  <c r="D43" i="2"/>
  <c r="D42" i="2"/>
  <c r="D41" i="2"/>
  <c r="D40" i="2"/>
  <c r="G38" i="2"/>
  <c r="E38" i="2"/>
  <c r="D36" i="2"/>
  <c r="D35" i="2"/>
  <c r="D34" i="2"/>
  <c r="D33" i="2"/>
  <c r="D32" i="2"/>
  <c r="E31" i="2"/>
  <c r="D31" i="2" s="1"/>
  <c r="J29" i="2"/>
  <c r="G29" i="2"/>
  <c r="D24" i="2"/>
  <c r="D23" i="2"/>
  <c r="D21" i="2"/>
  <c r="D16" i="2"/>
  <c r="D15" i="2"/>
  <c r="D14" i="2"/>
  <c r="E12" i="2"/>
  <c r="E9" i="2" s="1"/>
  <c r="J9" i="2"/>
  <c r="D48" i="2" l="1"/>
  <c r="D12" i="2"/>
  <c r="G9" i="2"/>
  <c r="D9" i="2" s="1"/>
  <c r="G27" i="2"/>
  <c r="D38" i="2"/>
  <c r="J27" i="2"/>
  <c r="J70" i="2" s="1"/>
  <c r="D29" i="2"/>
  <c r="E27" i="2"/>
  <c r="E65" i="2" s="1"/>
  <c r="D65" i="2" s="1"/>
  <c r="G70" i="2" l="1"/>
  <c r="D70" i="2" s="1"/>
  <c r="D27" i="2"/>
  <c r="CJ260" i="27"/>
  <c r="CJ167" i="27"/>
  <c r="CJ168" i="27" s="1"/>
  <c r="CM25" i="27" l="1"/>
  <c r="F13" i="25" l="1"/>
  <c r="G13" i="25"/>
  <c r="F11" i="25"/>
  <c r="G11" i="25"/>
  <c r="D41" i="25"/>
  <c r="D40" i="25"/>
  <c r="D37" i="25"/>
  <c r="D25" i="25"/>
  <c r="D24" i="25"/>
  <c r="D23" i="25"/>
  <c r="D21" i="25"/>
  <c r="D13" i="25"/>
  <c r="D12" i="25"/>
  <c r="D11" i="25"/>
  <c r="G41" i="25" l="1"/>
  <c r="G40" i="25"/>
  <c r="G25" i="25"/>
  <c r="G24" i="25"/>
  <c r="G23" i="25"/>
  <c r="G17" i="25"/>
  <c r="G37" i="25" s="1"/>
  <c r="G12" i="25"/>
  <c r="G21" i="25" l="1"/>
  <c r="E43" i="28"/>
  <c r="CJ184" i="27"/>
  <c r="BD101" i="27" l="1"/>
  <c r="CJ202" i="27"/>
  <c r="CL134" i="27"/>
  <c r="BT244" i="27"/>
  <c r="BT242" i="27"/>
  <c r="BT243" i="27"/>
  <c r="BT247" i="27"/>
  <c r="BT239" i="27"/>
  <c r="BT238" i="27"/>
  <c r="CJ229" i="27"/>
  <c r="CL160" i="27"/>
  <c r="DA159" i="27"/>
  <c r="CZ159" i="27"/>
  <c r="CY159" i="27"/>
  <c r="CX159" i="27"/>
  <c r="CW159" i="27"/>
  <c r="CV159" i="27"/>
  <c r="CU159" i="27"/>
  <c r="CT159" i="27"/>
  <c r="CS159" i="27"/>
  <c r="CR159" i="27"/>
  <c r="CQ159" i="27"/>
  <c r="CP159" i="27"/>
  <c r="CO159" i="27"/>
  <c r="CN159" i="27"/>
  <c r="CM159" i="27"/>
  <c r="CJ55" i="27"/>
  <c r="E51" i="28" l="1"/>
  <c r="E17" i="28" l="1"/>
  <c r="E32" i="28" l="1"/>
  <c r="BT258" i="27" l="1"/>
  <c r="BT257" i="27"/>
  <c r="BT256" i="27"/>
  <c r="BT255" i="27"/>
  <c r="BT254" i="27"/>
  <c r="BT253" i="27"/>
  <c r="BT252" i="27"/>
  <c r="BT251" i="27"/>
  <c r="BT250" i="27"/>
  <c r="BT249" i="27"/>
  <c r="BT248" i="27"/>
  <c r="BT246" i="27"/>
  <c r="BT245" i="27"/>
  <c r="BT241" i="27"/>
  <c r="BT240" i="27"/>
  <c r="BT237" i="27"/>
  <c r="BT236" i="27"/>
  <c r="BT235" i="27"/>
  <c r="DA158" i="27"/>
  <c r="CZ158" i="27"/>
  <c r="CY158" i="27"/>
  <c r="CX158" i="27"/>
  <c r="CW158" i="27"/>
  <c r="CV158" i="27"/>
  <c r="CU158" i="27"/>
  <c r="CT158" i="27"/>
  <c r="CS158" i="27"/>
  <c r="CR158" i="27"/>
  <c r="CQ158" i="27"/>
  <c r="CP158" i="27"/>
  <c r="CO158" i="27"/>
  <c r="CN158" i="27"/>
  <c r="CM158" i="27"/>
  <c r="CJ142" i="27"/>
  <c r="CJ103" i="27"/>
  <c r="CE79" i="27"/>
  <c r="BT52" i="27"/>
  <c r="BT51" i="27"/>
  <c r="CM36" i="27"/>
  <c r="CM33" i="27"/>
  <c r="CM30" i="27"/>
  <c r="CJ18" i="27"/>
  <c r="CJ10" i="27"/>
  <c r="AE8" i="27"/>
  <c r="AE7" i="27"/>
  <c r="AE6" i="27"/>
  <c r="CM37" i="27" l="1"/>
  <c r="DJ262" i="27"/>
  <c r="EO23" i="26"/>
  <c r="AO22" i="26"/>
  <c r="EO22" i="26" s="1"/>
  <c r="AO21" i="26"/>
  <c r="EO21" i="26" s="1"/>
  <c r="AO20" i="26"/>
  <c r="EO20" i="26" s="1"/>
  <c r="AO19" i="26"/>
  <c r="EO19" i="26" s="1"/>
  <c r="BF18" i="26"/>
  <c r="CQ17" i="26"/>
  <c r="AO17" i="26" s="1"/>
  <c r="EO17" i="26" s="1"/>
  <c r="AO18" i="26" l="1"/>
  <c r="EO18" i="26" s="1"/>
  <c r="EO24" i="26" s="1"/>
  <c r="F41" i="25" l="1"/>
  <c r="E41" i="25"/>
  <c r="C41" i="25"/>
  <c r="F40" i="25"/>
  <c r="E40" i="25"/>
  <c r="C40" i="25"/>
  <c r="F25" i="25"/>
  <c r="E25" i="25"/>
  <c r="C25" i="25"/>
  <c r="F24" i="25"/>
  <c r="E24" i="25"/>
  <c r="C24" i="25"/>
  <c r="F23" i="25"/>
  <c r="E23" i="25"/>
  <c r="C23" i="25"/>
  <c r="F17" i="25"/>
  <c r="F37" i="25" s="1"/>
  <c r="E17" i="25"/>
  <c r="E21" i="25" s="1"/>
  <c r="C17" i="25"/>
  <c r="C21" i="25" s="1"/>
  <c r="E13" i="25"/>
  <c r="C13" i="25"/>
  <c r="F12" i="25"/>
  <c r="E12" i="25"/>
  <c r="C12" i="25"/>
  <c r="E11" i="25"/>
  <c r="F21" i="25" l="1"/>
  <c r="C37" i="25"/>
  <c r="E37" i="25"/>
  <c r="E120" i="28" l="1"/>
  <c r="E58" i="28"/>
  <c r="C88" i="28"/>
  <c r="E27" i="28"/>
  <c r="E24" i="28"/>
  <c r="E126" i="28" l="1"/>
  <c r="A2" i="19" l="1"/>
  <c r="A2" i="21" l="1"/>
  <c r="A2" i="18"/>
</calcChain>
</file>

<file path=xl/sharedStrings.xml><?xml version="1.0" encoding="utf-8"?>
<sst xmlns="http://schemas.openxmlformats.org/spreadsheetml/2006/main" count="5671" uniqueCount="790">
  <si>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</si>
  <si>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</si>
  <si>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</si>
  <si>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</si>
  <si>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</si>
  <si>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</si>
  <si>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</si>
  <si>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</si>
  <si>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</si>
  <si>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</si>
  <si>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</si>
  <si>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</si>
  <si>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</si>
  <si>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</si>
  <si>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</si>
  <si>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</si>
  <si>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</si>
  <si>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</si>
  <si>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</si>
  <si>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</si>
  <si>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</si>
  <si>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</si>
  <si>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</si>
  <si>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</si>
  <si>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</si>
  <si>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</si>
  <si>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</si>
  <si>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</si>
  <si>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</si>
  <si>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</si>
  <si>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</si>
  <si>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</si>
  <si>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</si>
  <si>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</si>
  <si>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</si>
  <si>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</si>
  <si>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</si>
  <si>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</si>
  <si>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</si>
  <si>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</si>
  <si>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</si>
  <si>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</si>
  <si>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</si>
  <si>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</si>
  <si>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</si>
  <si>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</si>
  <si>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</si>
  <si>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</si>
  <si>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</si>
  <si>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</si>
  <si>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</si>
  <si>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</si>
  <si>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</si>
  <si>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</si>
  <si>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</si>
  <si>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</si>
  <si>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</si>
  <si>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</si>
  <si>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</si>
  <si>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</si>
  <si>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</si>
  <si>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</si>
  <si>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</si>
  <si>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</si>
  <si>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</si>
  <si>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</si>
  <si>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</si>
  <si>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</si>
  <si>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</si>
  <si>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</si>
  <si>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</si>
  <si>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</si>
  <si>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</si>
  <si>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</si>
  <si>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</si>
  <si>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</si>
  <si>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</si>
  <si>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</si>
  <si>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</si>
  <si>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</si>
  <si>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</si>
  <si>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</si>
  <si>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</si>
  <si>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</si>
  <si>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</si>
  <si>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</si>
  <si>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</si>
  <si>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тел.</t>
  </si>
  <si>
    <t>Выплаты по расходам, всего:</t>
  </si>
  <si>
    <t>Доходы от собственности</t>
  </si>
  <si>
    <t>Доходы от оказания услуг, работ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</si>
  <si>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</si>
  <si>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</si>
  <si>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</si>
  <si>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</si>
  <si>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</si>
  <si>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</si>
  <si>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</si>
  <si>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</si>
  <si>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</si>
  <si>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</si>
  <si>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</si>
  <si>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</si>
  <si>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</si>
  <si>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</si>
  <si>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</si>
  <si>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</si>
  <si>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</si>
  <si>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</si>
  <si>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</si>
  <si>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</si>
  <si>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</si>
  <si>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</si>
  <si>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</si>
  <si>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</si>
  <si>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</si>
  <si>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</si>
  <si>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</si>
  <si>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</si>
  <si>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</si>
  <si>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</si>
  <si>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</si>
  <si>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</si>
  <si>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</si>
  <si>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</si>
  <si>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</si>
  <si>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</si>
  <si>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</si>
  <si>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</si>
  <si>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</si>
  <si>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</si>
  <si>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</si>
  <si>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</si>
  <si>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</si>
  <si>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</si>
  <si>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</si>
  <si>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</si>
  <si>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</si>
  <si>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</si>
  <si>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</si>
  <si>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</si>
  <si>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</si>
  <si>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</si>
  <si>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</si>
  <si>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</si>
  <si>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</si>
  <si>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</si>
  <si>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</si>
  <si>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</si>
  <si>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</si>
  <si>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1.1. Цели деятельности учреждения:</t>
  </si>
  <si>
    <t>1.2. Виды деятельности учреждения: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</si>
  <si>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</si>
  <si>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</si>
  <si>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</si>
  <si>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</si>
  <si>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</si>
  <si>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</si>
  <si>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</si>
  <si>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</si>
  <si>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</si>
  <si>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</si>
  <si>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</si>
  <si>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</si>
  <si>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</si>
  <si>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</si>
  <si>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</si>
  <si>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</si>
  <si>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</si>
  <si>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</si>
  <si>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</si>
  <si>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</si>
  <si>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</si>
  <si>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</si>
  <si>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</si>
  <si>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службы учреждения</t>
  </si>
  <si>
    <t>Код по бюджетной классификации РФ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</si>
  <si>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</si>
  <si>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</si>
  <si>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</si>
  <si>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</si>
  <si>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</si>
  <si>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</si>
  <si>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</si>
  <si>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</si>
  <si>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</si>
  <si>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</si>
  <si>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</si>
  <si>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</si>
  <si>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</si>
  <si>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804</t>
  </si>
  <si>
    <t>Министерство образования и науки Мурманской области</t>
  </si>
  <si>
    <t>519001001</t>
  </si>
  <si>
    <t>56955202</t>
  </si>
  <si>
    <t>5190411647</t>
  </si>
  <si>
    <t>183010, Мурманская область г. Мурманск</t>
  </si>
  <si>
    <t>Содействие семейному устройству детей, оставшихся без попечения родителей;</t>
  </si>
  <si>
    <t>Осуществление комплексной работы по профилактике семейного неблагополучия и социального сиротства, содействие восстановлению утраченных детско-родительских отношений;</t>
  </si>
  <si>
    <t>Создание в Центре благоприятных условий, приближенных к домашним, способствующих умственному, эмоциональному и физическому развитию детей;</t>
  </si>
  <si>
    <t>Содержание и воспитание детей;</t>
  </si>
  <si>
    <t>Адаптация и социализация воспитанников и выпускников Центра, подготовка их к самостоятельной жизни и профессиональной деятельности;</t>
  </si>
  <si>
    <t>Предоставление временного проживания выпускникам, оказавшимся в трудной жизненной ситуации, на условиях самообслуживания.</t>
  </si>
  <si>
    <t>Оказание гражданам бесплатной юридической помощи в соответствии с действующим законодательством в пределах своей компетенции.</t>
  </si>
  <si>
    <t>Консультирование граждан по вопросам семейного устройства и защиты прав детей-сирот;</t>
  </si>
  <si>
    <t>Психолого-педагогическая подготовка детей-сирот к передаче на воспитание в семью;</t>
  </si>
  <si>
    <t>Подбор для детей-сирот совместимой с ними семьи и представление органу опеки и попечительства необходимой информации для рассмотрения вопроса о помещении ребенка из числа детей-сирот в указанную семью;</t>
  </si>
  <si>
    <t>Осуществление мероприятий по выявлению детей, оставшихся без попечения родителей, совместно с органами и учреждениями образования, здравоохранения, внутренних дел и иных организаций;</t>
  </si>
  <si>
    <t>Профилактическая и коррекционно-реабилитационная работа с родителями, ограниченными в родительских правах, лишенных родительских прав по обеспечению возможности формирования либо восстановления позитивных отношений между родителями и детьми, восстановления родителей в родительских правах и возвращения им детей;</t>
  </si>
  <si>
    <t>Социальная поддержка, содержание и воспитание детей;</t>
  </si>
  <si>
    <t>Реабилитация детей-сирот, отобранных у родителей, возвращенных из замещающих семей;</t>
  </si>
  <si>
    <t>Оказание комплексной психолого-медико-педагогической, социальной и правовой помощи воспитанникам;</t>
  </si>
  <si>
    <t>Обеспечение охраны здоровья детей и их оздоровления, пропаганда здорового образа жизни;</t>
  </si>
  <si>
    <t>Профилактика правонарушений и антиобщественных действий детей, выявление и устранение причин и условий, способствующих этому;</t>
  </si>
  <si>
    <t>Организация медицинского обслуживания и обучения воспитанников, выпускников, содействие их профессиональной ориентации и получения ими специальности;</t>
  </si>
  <si>
    <t>Создание благоприятных условий для разностороннего развития детей путем удовлетворения их потребностей в получении дополнительного образования соответствующего профиля;</t>
  </si>
  <si>
    <t>Социальное (постинтернатное) сопровождение детей и лиц из числа детей-сирот: оказание консультативной, психологической, педагогической, юридической, социальной и иной помощи лицам из числа детей, завершивших пребывание в Центре, в соответствии с законодательством Российской Федерации и законодательством Мурманской области;</t>
  </si>
  <si>
    <t>Предоставление временного проживания выпускникам;</t>
  </si>
  <si>
    <t>Разработка и реализация индивидуальных программ социальной (постинтернатной) адаптации выпускников, направленных на преодоление трудной жизненной ситуации;</t>
  </si>
  <si>
    <t>Участие в работе по профессиональной ориентации и устройстве на работу выпускников;</t>
  </si>
  <si>
    <t>Содействие в обеспечении защиты прав и законных интересов выпускников;</t>
  </si>
  <si>
    <t>Привлечение государственных, муниципальных и негосударственных органов и организаций, а также общественных и религиозных организаций и объединений к решению вопросов социальной (постинтернатной) адаптации выпускников;</t>
  </si>
  <si>
    <t>Взаимодействие с гражданами и организациями в решении вопросов защиты прав детей, лиц из числа детей-сирот;</t>
  </si>
  <si>
    <t>804 0702 0330200050 611</t>
  </si>
  <si>
    <t>начисления на выплаты по оплате труда</t>
  </si>
  <si>
    <t>пособия по социальной помощи населению</t>
  </si>
  <si>
    <t>педагогических работников</t>
  </si>
  <si>
    <t>средний медицинский персонал</t>
  </si>
  <si>
    <t xml:space="preserve">  47401000000   </t>
  </si>
  <si>
    <t>1.2.2. Стоимость иного движимого имущества, приобретенного государственным учреждением за счет доходов, полученных за счет бюджетных средств</t>
  </si>
  <si>
    <t>Стимулирование педагогических работников</t>
  </si>
  <si>
    <t>постоянно</t>
  </si>
  <si>
    <t>В соответствии с ФОТ</t>
  </si>
  <si>
    <t>Размещение информации на официальных сайтах с целью обеспечения прозрачности</t>
  </si>
  <si>
    <t>беззатратно</t>
  </si>
  <si>
    <t>Реализация программ дополнительного образования</t>
  </si>
  <si>
    <t>Продукты для занятий по кулинарии</t>
  </si>
  <si>
    <t>Расходные материалы для занятий в швейной мастерской</t>
  </si>
  <si>
    <t>нет</t>
  </si>
  <si>
    <t>Государственное областное бюджетное  учреждение для детей-сирот и детей,оставшихся без попечения родителей, "Мурманский центр помощи детям, оставшимся без попечения родителей, "Ровесник"</t>
  </si>
  <si>
    <t>Руководитель учреждения</t>
  </si>
  <si>
    <t>В том числе услуги на платной основе не осуществляются.</t>
  </si>
  <si>
    <t xml:space="preserve">Реализация следующих образовательных программ:
1) дополнительные общеразвивающие программы;
2) программы, разрабатываемые, утверждаемые и реализуемые Центром самостоятельно в части психологической, педагогической реабилитации и социализации воспитанников, выпускников, сопровождения замещающих семей;
3) реализация основной общеобразовательной программы дошкольного образования (при необходимости).
</t>
  </si>
  <si>
    <t>педагогические работники</t>
  </si>
  <si>
    <t>804 0702 0330200050 111</t>
  </si>
  <si>
    <t>804 0702 0330200050 119</t>
  </si>
  <si>
    <t>804 0702 0330200050 112</t>
  </si>
  <si>
    <t>804 0702 0330200050 244</t>
  </si>
  <si>
    <t>804 0702 0330200050 323</t>
  </si>
  <si>
    <t>000 0000 0000000000 244</t>
  </si>
  <si>
    <t>Л.А. Максименко</t>
  </si>
  <si>
    <t xml:space="preserve">Руководитель финансово-экономической </t>
  </si>
  <si>
    <t>Л.М. Чернецкая</t>
  </si>
  <si>
    <t>Е.И. Панькова</t>
  </si>
  <si>
    <t>Заместитель министра образования и науки Мурманской области</t>
  </si>
  <si>
    <t>Расчеты (обоснования) к плану финансово-хозяйственной деятельности государственного (муниципального) учреждения*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</si>
  <si>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</si>
  <si>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</si>
  <si>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</si>
  <si>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</si>
  <si>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</si>
  <si>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</si>
  <si>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</si>
  <si>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</si>
  <si>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</si>
  <si>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</si>
  <si>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</si>
  <si>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</si>
  <si>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</si>
  <si>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</si>
  <si>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</si>
  <si>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</si>
  <si>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</si>
  <si>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</si>
  <si>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</si>
  <si>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</si>
  <si>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</si>
  <si>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</si>
  <si>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</si>
  <si>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</si>
  <si>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</si>
  <si>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</si>
  <si>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</si>
  <si>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</si>
  <si>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</si>
  <si>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</si>
  <si>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</si>
  <si>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</si>
  <si>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</si>
  <si>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</si>
  <si>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</si>
  <si>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</si>
  <si>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</si>
  <si>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</si>
  <si>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</si>
  <si>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</si>
  <si>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</si>
  <si>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</si>
  <si>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</si>
  <si>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</si>
  <si>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</si>
  <si>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</si>
  <si>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</si>
  <si>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</si>
  <si>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</si>
  <si>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</si>
  <si>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</si>
  <si>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</si>
  <si>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</si>
  <si>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</si>
  <si>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</si>
  <si>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</si>
  <si>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</si>
  <si>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</si>
  <si>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</si>
  <si>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</si>
  <si>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</si>
  <si>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</si>
  <si>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</si>
  <si>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</si>
  <si>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</si>
  <si>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</si>
  <si>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</si>
  <si>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</si>
  <si>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</si>
  <si>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</si>
  <si>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</si>
  <si>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</si>
  <si>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</si>
  <si>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</si>
  <si>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</si>
  <si>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</si>
  <si>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</si>
  <si>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</si>
  <si>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</si>
  <si>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</si>
  <si>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</si>
  <si>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</si>
  <si>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</si>
  <si>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</si>
  <si>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</si>
  <si>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</si>
  <si>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</si>
  <si>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</si>
  <si>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</si>
  <si>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>Наименование затрат</t>
  </si>
  <si>
    <t>ед.изм.</t>
  </si>
  <si>
    <t xml:space="preserve">количество </t>
  </si>
  <si>
    <t xml:space="preserve">расчет </t>
  </si>
  <si>
    <t>сумма</t>
  </si>
  <si>
    <t>Затраты на оплату труда с начислениями на выплаты по оплате труда в том числе:</t>
  </si>
  <si>
    <t>…</t>
  </si>
  <si>
    <t>Затраты на приобретение услуг связи в т.ч.</t>
  </si>
  <si>
    <t>шт.</t>
  </si>
  <si>
    <t>Затраты на приобретение транспортных услуг в т.ч.</t>
  </si>
  <si>
    <t>Затраты на приобретение коммунальных услуг в т.ч.</t>
  </si>
  <si>
    <t>куб.м</t>
  </si>
  <si>
    <t>Затраты на содержание недвижимого имущества в т.ч.</t>
  </si>
  <si>
    <t>кв.м</t>
  </si>
  <si>
    <t xml:space="preserve">дератизация-дезинсекция помещений, зданий </t>
  </si>
  <si>
    <t>вывоз твердых бытовых отходов</t>
  </si>
  <si>
    <t>Затраты на содержание особо ценного движимого имущества в т.ч.</t>
  </si>
  <si>
    <t>Затраты на прочие общехозяйственные нужды в т.ч.</t>
  </si>
  <si>
    <t>Руководитель</t>
  </si>
  <si>
    <t>Гл.бухгалтер</t>
  </si>
  <si>
    <t>Исполнитель</t>
  </si>
  <si>
    <t>января</t>
  </si>
  <si>
    <t>Затраты на оплату труда службы сопровождения (региональный норматив)</t>
  </si>
  <si>
    <t>материальная помощь педработникам</t>
  </si>
  <si>
    <t>чел</t>
  </si>
  <si>
    <t>материальная помощь АУП</t>
  </si>
  <si>
    <t>единовременная материальная помощь медицинских работников</t>
  </si>
  <si>
    <t>доплата молодым специалистам</t>
  </si>
  <si>
    <t>надбавка за библиотечный стаж</t>
  </si>
  <si>
    <t>Начисления на выплаты по оплате труда 30%</t>
  </si>
  <si>
    <t xml:space="preserve">предоставление абонентской линии </t>
  </si>
  <si>
    <t>шт</t>
  </si>
  <si>
    <t>8*200,6руб*12мес</t>
  </si>
  <si>
    <t>8*401,2руб*12мес</t>
  </si>
  <si>
    <t xml:space="preserve"> услуги телефонной связи (местной, внутризоновой, междугородней телефонной связи)</t>
  </si>
  <si>
    <t>мин</t>
  </si>
  <si>
    <t>1720мин*13,70руб.</t>
  </si>
  <si>
    <t xml:space="preserve">услуги почтовой связи:               </t>
  </si>
  <si>
    <t>8*250руб</t>
  </si>
  <si>
    <t>выделенный доступ в сети интернет</t>
  </si>
  <si>
    <t>2*1711руб*12мес</t>
  </si>
  <si>
    <t xml:space="preserve">сотовая связь </t>
  </si>
  <si>
    <t>электроснабжение</t>
  </si>
  <si>
    <t>тыс.кВт</t>
  </si>
  <si>
    <t>теплоснабжение</t>
  </si>
  <si>
    <t>Гкалл</t>
  </si>
  <si>
    <t>водоснабжение</t>
  </si>
  <si>
    <t>водоотведение</t>
  </si>
  <si>
    <t>техническое обслуживание и регламентно-профилактический ремонт   систем водоснабжения и водоотведения (кол-во установок)</t>
  </si>
  <si>
    <t xml:space="preserve"> техническое обслуживание вентиляции (кол-во установок)</t>
  </si>
  <si>
    <t>проведение текущего ремонта недвижимого имущества</t>
  </si>
  <si>
    <t>обслуживание и уборка помещений, зданий, очиска кровли</t>
  </si>
  <si>
    <t>44,88руб*891,17кв.м*3 раза в год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</si>
  <si>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сигнализации(кол-во объектов) </t>
  </si>
  <si>
    <t>объект</t>
  </si>
  <si>
    <t>вывоз медицинских отходов</t>
  </si>
  <si>
    <t>усл.</t>
  </si>
  <si>
    <t>содержание прилегающей территории</t>
  </si>
  <si>
    <t xml:space="preserve"> кв м</t>
  </si>
  <si>
    <t>затраты на измерение сопротивления изоляции электоропроводки (кол-во зданий)</t>
  </si>
  <si>
    <t>техническое обслуживание и регламентно-профилактический ремонт систем охранно-тревожной сигнализации (система передачи извещений)</t>
  </si>
  <si>
    <t>сист</t>
  </si>
  <si>
    <t xml:space="preserve"> техническое обслуживание и регламентно-профилактический ремонт систем видеонаблюдения</t>
  </si>
  <si>
    <t xml:space="preserve"> техническое обслуживание и  ремонт транспортных средств, техосмотр</t>
  </si>
  <si>
    <t>предрейсовый осмотр водителя</t>
  </si>
  <si>
    <t xml:space="preserve"> техническое обслуживание и затраты на использование аппаратно-программного комплекса "Глонасс"</t>
  </si>
  <si>
    <t>затраты на обязательное страхование гражданской ответственности владельцев автотранспортных средств</t>
  </si>
  <si>
    <t>2 авто *1 раз в год*20000</t>
  </si>
  <si>
    <t>техническое обслуживание - поверка диэлектрических перчаток, ТО пожарного оборудования(запрака огнетушителей)</t>
  </si>
  <si>
    <t>40 шт 1 раз в год</t>
  </si>
  <si>
    <t>поверка средств измерения</t>
  </si>
  <si>
    <t>10 шт*1500руб.</t>
  </si>
  <si>
    <t>техническое обслуживание - поверка диэлектрических перчаток, ТО пожарного оборудования(испытание рукавов)</t>
  </si>
  <si>
    <t>8 рукавов 2 раз в год</t>
  </si>
  <si>
    <t>утилизация ртутьсодержащих отходов</t>
  </si>
  <si>
    <t>обработка матрасов, подушек</t>
  </si>
  <si>
    <t>кг</t>
  </si>
  <si>
    <t>60 руб.*100 кг</t>
  </si>
  <si>
    <t>заправка картриджей</t>
  </si>
  <si>
    <t xml:space="preserve">медицинские осмотры педагогического персонала </t>
  </si>
  <si>
    <t xml:space="preserve">медицинские осмотры прочего персонала </t>
  </si>
  <si>
    <t>услуги натариуса</t>
  </si>
  <si>
    <t>5 усл*2000 руб.</t>
  </si>
  <si>
    <t>семинары, курсы повышения квалификации</t>
  </si>
  <si>
    <t>исследование воды, смывы</t>
  </si>
  <si>
    <t>подписка на периодические издания</t>
  </si>
  <si>
    <t>гигиеническая аттестация работников(кол-во осмотров)</t>
  </si>
  <si>
    <t>бензин на общехозяйственные нужды</t>
  </si>
  <si>
    <t>л</t>
  </si>
  <si>
    <t>тосол, масло на общехозяйственные нужды</t>
  </si>
  <si>
    <t>спецодежда, обувь и мягкий инвентарь для работников</t>
  </si>
  <si>
    <t>затраты на питание воспитанников и обучающихся</t>
  </si>
  <si>
    <t>затраты на питание воспитанников и обучающихся (к месту отдыха)</t>
  </si>
  <si>
    <t>45дет*6дн*650 руб</t>
  </si>
  <si>
    <t>затраты на приобретение мягкого инвентаря, одежды и обуви для обучающихся</t>
  </si>
  <si>
    <t>45дет*30000</t>
  </si>
  <si>
    <t>затраты на проживание работников, направляемых в командировку</t>
  </si>
  <si>
    <t>затраты на суточные работников, направляемых в командировку</t>
  </si>
  <si>
    <t>затраты на проезд работников, направляемых в командировку</t>
  </si>
  <si>
    <t>приобретение питьевой воды(бутылка)</t>
  </si>
  <si>
    <t>185 руб*400 бут.</t>
  </si>
  <si>
    <t>приобретение очков для воспитанников (по результатам диспансеризации)</t>
  </si>
  <si>
    <t>столовые принадлежности*</t>
  </si>
  <si>
    <t>моющие и чистящие, дизенфицирующие средства, личной гииены*</t>
  </si>
  <si>
    <t>строительные материалы*</t>
  </si>
  <si>
    <t>хозяйственные материалы*</t>
  </si>
  <si>
    <t>перевязочные средства и медикаменты</t>
  </si>
  <si>
    <t>Пособие по уходу за ребёнком до 3-х лет</t>
  </si>
  <si>
    <t>Культмассовые мероприятия</t>
  </si>
  <si>
    <t>мес</t>
  </si>
  <si>
    <t>услуга парикмахера</t>
  </si>
  <si>
    <t>Единовременное пособие выпускникам</t>
  </si>
  <si>
    <t>Денежная компенсация выпускникам</t>
  </si>
  <si>
    <t>73066руб.*3чел</t>
  </si>
  <si>
    <t>Ежемесячное пособие воспитанникам</t>
  </si>
  <si>
    <t>45чел на 12 мес*250</t>
  </si>
  <si>
    <t>Пособие на передачу в семью</t>
  </si>
  <si>
    <t>чел/дни</t>
  </si>
  <si>
    <t>7 чел на 101 день*300 руб</t>
  </si>
  <si>
    <t>Канцелярские товары</t>
  </si>
  <si>
    <t>Рабочие тетради для воспитанников</t>
  </si>
  <si>
    <t>45*350руб</t>
  </si>
  <si>
    <t>букет</t>
  </si>
  <si>
    <t>оплата проезда работников в служебных целях (проездные)</t>
  </si>
  <si>
    <t>2*1750руб*10мес</t>
  </si>
  <si>
    <t>Средства обучения по программе "Швейная мастерская" (нитки мулине, ткань для пошива, нитки швейные, рамки и пр.</t>
  </si>
  <si>
    <t>Средства обучения по программе "Компьютерный класс и мини-типография" (бумага, фотобумага, плёнка для ламинирования, картриджи и т.д)</t>
  </si>
  <si>
    <t>Средства обучения по программе "Кулинарные занятия" (продукты питания)</t>
  </si>
  <si>
    <t>76зан*500руб</t>
  </si>
  <si>
    <t>Учебные пособия</t>
  </si>
  <si>
    <t>Семинары, курсы повышения квалификации :2чел обучение по 44-ФЗ*20000, 1чел курсы по менеджменту*20000</t>
  </si>
  <si>
    <t xml:space="preserve">повышение уровня квалификации </t>
  </si>
  <si>
    <t>Педагогический персонал</t>
  </si>
  <si>
    <t>Медицинский персонал</t>
  </si>
  <si>
    <t>УВП</t>
  </si>
  <si>
    <t>Служащие</t>
  </si>
  <si>
    <t>Рабочие</t>
  </si>
  <si>
    <t>АУП</t>
  </si>
  <si>
    <t>СВЕДЕНИЯ</t>
  </si>
  <si>
    <t>0501016</t>
  </si>
  <si>
    <t>от "</t>
  </si>
  <si>
    <t>Код объекта ФАИП</t>
  </si>
  <si>
    <t>Номер страницы</t>
  </si>
  <si>
    <t>Всего страниц</t>
  </si>
  <si>
    <t>(должность)</t>
  </si>
  <si>
    <t>(телефон)</t>
  </si>
  <si>
    <t xml:space="preserve"> обязательное страхование гражданской ответственности владельцев автотранспортных средств</t>
  </si>
  <si>
    <t>Приобретение спортинвентаря (лыжи 16 шт*3125=50000,коньки 20*1500=30000) Учебн.расх.</t>
  </si>
  <si>
    <t>техническое обслуживание и регламентно-профилактический ремонт систем водоснабжения и водоотведения (кол-во установок)</t>
  </si>
  <si>
    <t xml:space="preserve"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
</t>
  </si>
  <si>
    <t xml:space="preserve">Субсидии на финансовое обеспечение выполнения государственного задания из бюджета Федерального фонда обязательного медицинского страхования
</t>
  </si>
  <si>
    <t>субсидия на выполнение госзадания</t>
  </si>
  <si>
    <t>244</t>
  </si>
  <si>
    <t>000 0000 0000000000 180</t>
  </si>
  <si>
    <t>5.1</t>
  </si>
  <si>
    <t>Поступления от иной, приносящей доход, деятельности, всего:</t>
  </si>
  <si>
    <t>000 0000 0000000000 130</t>
  </si>
  <si>
    <t>оплата труда и начисления на выплаты по оплате труда</t>
  </si>
  <si>
    <t>иные выплаты</t>
  </si>
  <si>
    <t>804 0702 0330200050 321</t>
  </si>
  <si>
    <t>* Заполняется в соответствии с приказом Минфина России от 28.07.2010 № 81н "О требованиях к плану финансово-хозяйственной деятельности государственного (муниципального) учреждения" (в редакции приказа от 29.08.2016 № 142н)</t>
  </si>
  <si>
    <r>
      <t>804 0702 0330200050</t>
    </r>
    <r>
      <rPr>
        <b/>
        <sz val="10"/>
        <rFont val="Times New Roman"/>
        <family val="1"/>
        <charset val="204"/>
      </rPr>
      <t xml:space="preserve"> 851</t>
    </r>
  </si>
  <si>
    <t>Затраты на оплату труда</t>
  </si>
  <si>
    <t>Приобретение спортинвентаря (лыжи,коньки)</t>
  </si>
  <si>
    <t>211</t>
  </si>
  <si>
    <t>000 0000 0000000000 320</t>
  </si>
  <si>
    <t>000 0000 0000000000 850</t>
  </si>
  <si>
    <t>Содержание детей (обучающиеся с ограниченными возможностями здоровья (ОВЗ)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</si>
  <si>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</si>
  <si>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 xml:space="preserve">Содержание детей (обучающиеся за исключением обучающихся с ограниченными возможностями здоровья (ОВЗ) и детей-инвалидов)  </t>
  </si>
  <si>
    <t xml:space="preserve">оплата труда   </t>
  </si>
  <si>
    <t>112</t>
  </si>
  <si>
    <t>Медицинская комиссия при трудоустройстве</t>
  </si>
  <si>
    <t>321,323</t>
  </si>
  <si>
    <t>Оплата проезда воспитанников (проездные)</t>
  </si>
  <si>
    <t>Директор</t>
  </si>
  <si>
    <t>Л.А.Максименко</t>
  </si>
  <si>
    <t>социальная поддержка за выслугу лет мед. работникам</t>
  </si>
  <si>
    <r>
      <t xml:space="preserve">Услуга № 1 Содержание детей (обучающиеся за исключением обучающихся с ограниченными возможностями здоровья (ОВЗ) и детей-инвалидов)  </t>
    </r>
    <r>
      <rPr>
        <b/>
        <sz val="12"/>
        <rFont val="Times New Roman"/>
        <family val="1"/>
        <charset val="204"/>
      </rPr>
      <t/>
    </r>
  </si>
  <si>
    <t>Услуга № 2 Содержание детей (обучающиеся с ограниченными возможностями здоровья (ОВЗ)</t>
  </si>
  <si>
    <t>Услуга № 3 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</si>
  <si>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ГОБУ "МЦПД "Ровесник"</t>
  </si>
  <si>
    <t>услуги телефонной связи (местной, внутризоновой, междугородней телефонной связи)</t>
  </si>
  <si>
    <t>доставка грузов</t>
  </si>
  <si>
    <t>найм транспортных средств</t>
  </si>
  <si>
    <t>обслуживание и уборка помещений, зданий, очистка кровли</t>
  </si>
  <si>
    <t>затраты на измерение сопротивления изоляции электропроводки (кол-во зданий)</t>
  </si>
  <si>
    <t>техническое обслуживание - поверка диэлектрических перчаток, ТО пожарного оборудования(заправка огнетушителей)</t>
  </si>
  <si>
    <t>услуги нотариуса</t>
  </si>
  <si>
    <t>моющие и чистящие, дезинфицирующие средства, личной гигиены*</t>
  </si>
  <si>
    <t>Учебные расходы (в соответствии с Законом Мурманской области от 19.12.2005 № 706-01-ЗМО)</t>
  </si>
  <si>
    <t>Главный бухгалтер</t>
  </si>
  <si>
    <t>Л.М.Чернецкая</t>
  </si>
  <si>
    <t>Н.И.Момотова</t>
  </si>
  <si>
    <t>** в том числе размер выходного пособия (без начисления) и компенсация за неиспользованный отпуск (АУП) на общую сумму 86 345,28 руб.</t>
  </si>
  <si>
    <t>** в том числе начисления на выплату компенсации за неиспользованный отпуск (30,2%) при ликвидации организации</t>
  </si>
  <si>
    <t>Приобретение спортинвентаря (лыжи, коньки)</t>
  </si>
  <si>
    <t>приобретение питьевой воды (бутылка)</t>
  </si>
  <si>
    <t>оплата работ, услуг в целях социального обеспечения</t>
  </si>
  <si>
    <t>25000 руб * 1 раз в год</t>
  </si>
  <si>
    <t>техническое обслуживание и регламентно-профилактический ремонт систем видеонаблюдения</t>
  </si>
  <si>
    <t>техническое обслуживание и  ремонт транспортных средств, техосмотр</t>
  </si>
  <si>
    <t>техническое обслуживание и затраты на использование аппаратно-программного комплекса "Глонасс"</t>
  </si>
  <si>
    <t>804 0702 0330200050 110</t>
  </si>
  <si>
    <t>310,340.</t>
  </si>
  <si>
    <t>9*200,6руб*12мес</t>
  </si>
  <si>
    <t>1720мин*36,41руб.</t>
  </si>
  <si>
    <t>3*350руб*12мес</t>
  </si>
  <si>
    <t>4*2006руб*12мес</t>
  </si>
  <si>
    <t>500*30руб</t>
  </si>
  <si>
    <t>1*1298руб*12мес</t>
  </si>
  <si>
    <t>152900кВт*5,562 руб</t>
  </si>
  <si>
    <t>3491*27,82руб</t>
  </si>
  <si>
    <t>3491*17,815руб</t>
  </si>
  <si>
    <t>898*4084,30руб</t>
  </si>
  <si>
    <t>техническое обслуживание индивидуального теплового пункта</t>
  </si>
  <si>
    <t>1*8500руб*12мес</t>
  </si>
  <si>
    <t>1*8000 руб*12мес</t>
  </si>
  <si>
    <t>техническое обслуживание вентиляции (кол-во установок)</t>
  </si>
  <si>
    <t>техническое обслуживание отопительной системы, в том числе на подготовку к зимнему сезону (кол-во зданий)</t>
  </si>
  <si>
    <t>1 раз в год * 20000руб.</t>
  </si>
  <si>
    <t>поверка приборов учёта тепла (кол-во услуг)</t>
  </si>
  <si>
    <t>1усл * 16000руб</t>
  </si>
  <si>
    <t>Огнезащитная обработка деревянных конструкций, помещений (кол-во зданий)</t>
  </si>
  <si>
    <t>2зд * 15000руб</t>
  </si>
  <si>
    <t>охрана вневед, 1*5840руб*12 мес.</t>
  </si>
  <si>
    <t>техническое обслуживание наружных осветительных установок</t>
  </si>
  <si>
    <t>12усл * 1000руб</t>
  </si>
  <si>
    <t>содержание прилегающей территории (очистка территории от снега)</t>
  </si>
  <si>
    <t>442 кв.м*135,75 руб.* 2 раза в год</t>
  </si>
  <si>
    <t>891 кв.м*1,37руб *12мес</t>
  </si>
  <si>
    <t>891кв.м*112,85руб</t>
  </si>
  <si>
    <t>16,75куб.м*12 мес*507,4руб</t>
  </si>
  <si>
    <t>сбор, транспортировка и обезвреживание пищевых и прочих отходов (в т.ч.категории "А")</t>
  </si>
  <si>
    <t>10 усл.* 500руб</t>
  </si>
  <si>
    <t>5уст * 1000руб * 12 мес</t>
  </si>
  <si>
    <t>1 * 3000руб*12 мес.</t>
  </si>
  <si>
    <t>2сист * 2500руб * 12мес</t>
  </si>
  <si>
    <t>Ежедневный ТО ТС: 2100руб.*10мес, Ежегодный ТО ТС: 2000руб*2 авто,  Ремонт авто: 21400 руб.</t>
  </si>
  <si>
    <t>600 руб*2 авто*12 мес.</t>
  </si>
  <si>
    <t>Огне-ли:40 шт*375 руб.* 1 раз в год. Пож.рукава: 8шт*300руб*2 раза в год</t>
  </si>
  <si>
    <t>90 шт*100 руб.</t>
  </si>
  <si>
    <t>10 ковр * 2000 руб.</t>
  </si>
  <si>
    <t>1чел (44-ФЗ) *20000 руб</t>
  </si>
  <si>
    <t>494 усл * 59 руб</t>
  </si>
  <si>
    <t>юридические услуги, в т.ч. услуги нотариуса</t>
  </si>
  <si>
    <t>1 усл*1 раз в год *6000 руб</t>
  </si>
  <si>
    <t>исследование почвы (по рекомендации Роспотребнадзора)</t>
  </si>
  <si>
    <t>1 усл*1 раз в год * 3000 руб</t>
  </si>
  <si>
    <t>27 чел * 4500 руб. 1 раз в год</t>
  </si>
  <si>
    <t>30 чел *4500 руб. 1 раз в год</t>
  </si>
  <si>
    <t>первичные медицинские осмотры</t>
  </si>
  <si>
    <t>5чел*4500руб.</t>
  </si>
  <si>
    <t>59 чел.*810 руб.</t>
  </si>
  <si>
    <t>обслуживание информационно-правовых программ (кол-во программ)</t>
  </si>
  <si>
    <t>1пр.*4685руб*8мес,                     1пр*12000руб*1раз в год</t>
  </si>
  <si>
    <t>обслуживание сайта учреждения (домен, хостинг)</t>
  </si>
  <si>
    <t>1усл*12мес*1000руб</t>
  </si>
  <si>
    <t>Техническое обслуживание и регламентно-профилактический ремонт технологического оборудования, бытовой техники (кол-во оборудования)</t>
  </si>
  <si>
    <t>4хол*2500руб, 4стир*2000руб, 3кух.об.*2800руб.</t>
  </si>
  <si>
    <t>Техническое обслуживание офисной техники (кол-во оборудования)</t>
  </si>
  <si>
    <t>1прин*2000руб, 1ПК*5000руб.</t>
  </si>
  <si>
    <t>120 изд*250 руб.</t>
  </si>
  <si>
    <t>212 шт*94,34руб.</t>
  </si>
  <si>
    <t>1677 шт.*60,76руб.</t>
  </si>
  <si>
    <t>моющие и чистящие, дезинфицирующие средства (кол-во)</t>
  </si>
  <si>
    <t>затраты на приобретение предметов личной гигиены</t>
  </si>
  <si>
    <t>8795шт*38,517руб</t>
  </si>
  <si>
    <t>2538шт.* 78,80руб.</t>
  </si>
  <si>
    <t>90 шт*222,22 руб.</t>
  </si>
  <si>
    <t>1642 шт.*91,35 руб.</t>
  </si>
  <si>
    <t>242шт*289,26руб</t>
  </si>
  <si>
    <t>затраты на приобретение канцелярских товаров, бумаги, картриджей (кол-во)</t>
  </si>
  <si>
    <t>затраты на приобретение рабочих тетрадей для воспитанников</t>
  </si>
  <si>
    <t>затраты на приобретение цветов для выпускников</t>
  </si>
  <si>
    <t>6 бук*250 руб.</t>
  </si>
  <si>
    <t>представительские расходы: дипломы, грамоты, ленты, открытки</t>
  </si>
  <si>
    <t>126шт*71,43руб.</t>
  </si>
  <si>
    <t>затраты на приобретение ГСМ:</t>
  </si>
  <si>
    <t>8000л*39руб</t>
  </si>
  <si>
    <t>100л*100руб</t>
  </si>
  <si>
    <t>затраты на приобретение запчастей к автомобилю (кол-во запчастей)</t>
  </si>
  <si>
    <t>63шт*793,65руб</t>
  </si>
  <si>
    <t>затраты на приобретение запчастей к прочему оборудованию (кол-во запчастей)</t>
  </si>
  <si>
    <t>34шт*588,24руб</t>
  </si>
  <si>
    <t xml:space="preserve">  бензин (кол-во литров)</t>
  </si>
  <si>
    <t xml:space="preserve">  масло (кол-во литров)</t>
  </si>
  <si>
    <t xml:space="preserve">  тосол (кол-во литров)</t>
  </si>
  <si>
    <t>70 шт*900 руб.</t>
  </si>
  <si>
    <t>затраты на проведение предрейсовых осмотров водителя</t>
  </si>
  <si>
    <t>затраты на услуги химической чистки мягкого инвентаря (кол-во изделий)</t>
  </si>
  <si>
    <t>стирка и обработка постельных принадлежностей и прочего мягкого инвентаря (вес)</t>
  </si>
  <si>
    <t>затраты на командировочные работы прочего персонала, в том числе:</t>
  </si>
  <si>
    <t>2 чел. по 5 дней*500руб.</t>
  </si>
  <si>
    <t xml:space="preserve">2чел*10000руб. </t>
  </si>
  <si>
    <t xml:space="preserve">2чел*3дн*500р.                                                           2чел*2дн*100р. </t>
  </si>
  <si>
    <t>Расчет объемов субсидии на выполнение государственного задания  на 2018 года</t>
  </si>
  <si>
    <t>затраты на приобретение спецодежды, обуви и мягкого инвентаря для работников</t>
  </si>
  <si>
    <t>31шт*1225,81 руб.</t>
  </si>
  <si>
    <t>45чел 6мес.*350 руб,                              20чел*250руб</t>
  </si>
  <si>
    <t>затраты на оплату социально-бытовых услуг (парикмахерские, фото, услуги бани)</t>
  </si>
  <si>
    <t>затраты на организацию спортивно-физкультурных, культмассовых мероприятий (кол-во мероприятий)</t>
  </si>
  <si>
    <t>затраты на проезд обучающихся к месту учёбы и обратно</t>
  </si>
  <si>
    <t>45 чел.*775 руб*11 мес.</t>
  </si>
  <si>
    <t>техническое обслуживание - поверка диэлектрических перчаток, ТО пожарного оборудования (заправка огнетушителей, испытание рукавов)</t>
  </si>
  <si>
    <t xml:space="preserve">  проживание: количество работников</t>
  </si>
  <si>
    <t xml:space="preserve">  суточные: количество работников</t>
  </si>
  <si>
    <t xml:space="preserve">  проезд: количество работников</t>
  </si>
  <si>
    <t>услуги по страхованию обучающихся (воспитанников)</t>
  </si>
  <si>
    <t>45 чел * 450 руб.</t>
  </si>
  <si>
    <t>затраты на выдачу технических заключений на списание движимого имущества (кол-во заключений)</t>
  </si>
  <si>
    <t>10 закл.* 500руб.</t>
  </si>
  <si>
    <t>компенсационные выплаты сотрудникам по уходу за ребенком до 3-х лет (кол-во работников)</t>
  </si>
  <si>
    <t>1чел*12мес.*75руб.</t>
  </si>
  <si>
    <t>прочие выплаты педагогическим работникам, меры социальной поддержки (выплаты молодым специалистам, выплаты при выходе на пенсию)</t>
  </si>
  <si>
    <t>2*1990руб*10мес</t>
  </si>
  <si>
    <t>2 чел</t>
  </si>
  <si>
    <t>75 989руб.*2чел</t>
  </si>
  <si>
    <t>2чел*500руб + 4чел*200руб</t>
  </si>
  <si>
    <t>выплаты на личные нужды (кол-во выплат)</t>
  </si>
  <si>
    <t>затраты на приобретение бутилированной воды</t>
  </si>
  <si>
    <t>22 чел на 101 день*300 руб</t>
  </si>
  <si>
    <t>затраты на организацию питания в пути к месту отдыха и обратно</t>
  </si>
  <si>
    <t>(45 дет*320дн*300 руб) - (22 дет*101день*300руб)</t>
  </si>
  <si>
    <t>затраты на приобретение прочих материальных запасов (кол-во)</t>
  </si>
  <si>
    <t>15очков*3000руб+1тонер*10000руб+6карт*2000руб+5пилот*600руб+20фоторам*150руб</t>
  </si>
  <si>
    <t>затраты на приобретение движимого имущества (кол-во)</t>
  </si>
  <si>
    <t>1ПК*30000руб+4стола*10000руб+4стула*2500руб (по предписанию)</t>
  </si>
  <si>
    <t>Проведение интернета в жилом корпусе</t>
  </si>
  <si>
    <t>2модема * 25 000руб</t>
  </si>
  <si>
    <t>29шт * 924,48руб</t>
  </si>
  <si>
    <t>156шт * 412,44руб</t>
  </si>
  <si>
    <t>44шт * 306,82руб</t>
  </si>
  <si>
    <t>45шт * 700руб</t>
  </si>
  <si>
    <t>затраты на оказание услуг обслуживания антенна ТВ (количество установок) Телекоммуникационные услуги</t>
  </si>
  <si>
    <t>техническое обслуживание отопительной системы, в том числе на подготовку к зимнему сезону</t>
  </si>
  <si>
    <t>поверка приборов учёта тепла</t>
  </si>
  <si>
    <t>огнезащитная обработка деревянных конструкций, помещений</t>
  </si>
  <si>
    <t>затраты на услуги химической чистки мягкого инвентаря</t>
  </si>
  <si>
    <t>техническое обслуживание и регламентно-профилактический ремонт технологического оборудования, бытовой техники</t>
  </si>
  <si>
    <t>техническое обслуживание офисной техники</t>
  </si>
  <si>
    <t>поверка прочего оборудования</t>
  </si>
  <si>
    <t>сотовая связь</t>
  </si>
  <si>
    <t>исследование почвы</t>
  </si>
  <si>
    <t>обслуживание информационно-правовых программ</t>
  </si>
  <si>
    <t>обслуживание сайта учреждения</t>
  </si>
  <si>
    <t>Затраты на оплату социально-бытовых услуг (парикмахер, фото)</t>
  </si>
  <si>
    <t>услуги по страхованию обучающихся</t>
  </si>
  <si>
    <t>затраты на выдачу технических заключений на списание движимого имущества</t>
  </si>
  <si>
    <t>обязательное страхование гражданской ответственности владельцев автотранспортных средств</t>
  </si>
  <si>
    <t>проведение интернета в жилом корпусе</t>
  </si>
  <si>
    <t>затраты на приобретение запчастей к автомобилю</t>
  </si>
  <si>
    <t>затраты на приобретение запчастей к прочему оборудованию</t>
  </si>
  <si>
    <t>затраты на приобретение прочих материальных запасов</t>
  </si>
  <si>
    <t>затраты на приобретение движимого имущества</t>
  </si>
  <si>
    <t>затраты на приобретение одежды, обуви и мягкого инвентаря (дети-сироты)</t>
  </si>
  <si>
    <t>Прочие выплаты педагогическим работникам, меры социальной поддержки (выплаты молодым специалистам, выплаты при выходе на пенсию)</t>
  </si>
  <si>
    <t xml:space="preserve">6.4. Расчет (обоснование) прочих расходов </t>
  </si>
  <si>
    <t>Представительские расходы: дипломы, грамоты, ленты, открытки</t>
  </si>
  <si>
    <r>
      <t xml:space="preserve">затраты на оказание услуг обслуживания антенна ТВ (количество установок) </t>
    </r>
    <r>
      <rPr>
        <b/>
        <sz val="12"/>
        <rFont val="Times New Roman"/>
        <family val="1"/>
        <charset val="204"/>
      </rPr>
      <t>Телекоммуникационные услуги</t>
    </r>
  </si>
  <si>
    <r>
      <t>техническое обслуживание и регламентно-профилактический ремонт систем водоснабжения и водоотведения (кол-во зданий)</t>
    </r>
    <r>
      <rPr>
        <b/>
        <sz val="12"/>
        <rFont val="Times New Roman"/>
        <family val="1"/>
        <charset val="204"/>
      </rPr>
      <t>(по договору обслуживания)</t>
    </r>
  </si>
  <si>
    <t>2чел*4843,8руб*3окл   2чел*7785,6руб*6окл</t>
  </si>
  <si>
    <t>1усл * 12мес * 2384,24руб</t>
  </si>
  <si>
    <t>на 2020г. 
2-ой год планового периода</t>
  </si>
  <si>
    <t>на 2019г. 
1-ый год планового периода</t>
  </si>
  <si>
    <t>на 2018г. 
очередной финансовый год</t>
  </si>
  <si>
    <t>за 2017г. 
текущий финансовый год</t>
  </si>
  <si>
    <t>за 2016г. 
отчётный финансовый год</t>
  </si>
  <si>
    <t>18</t>
  </si>
  <si>
    <t>Средства на уплату налогов на землю</t>
  </si>
  <si>
    <t>804 0702 0220100050 611</t>
  </si>
  <si>
    <t>приобретение цветов для выпускников</t>
  </si>
  <si>
    <t xml:space="preserve">Прочие расходы   </t>
  </si>
  <si>
    <t>на 2018 год и плановый период 2019 и 2020 годов</t>
  </si>
  <si>
    <t>45 дет*1 раз в мес*10 мес*560 руб.</t>
  </si>
  <si>
    <t>стирка и обработка постельных принадлежностей и прочего мягкого инвентаря</t>
  </si>
  <si>
    <t>804 0707 0220320110 612</t>
  </si>
  <si>
    <t>Обеспечение комплексной безопасности организаций образования</t>
  </si>
  <si>
    <t>Оплата стоимости проезда и провоза багажа к месту использования отпуска (отдыха) и обратно</t>
  </si>
  <si>
    <t>804 0709 0240213060 612</t>
  </si>
  <si>
    <t>804 0709 0240213060 112</t>
  </si>
  <si>
    <t>804 0709 0240213060 119</t>
  </si>
  <si>
    <t>804 0707 0220320110 323</t>
  </si>
  <si>
    <t>804 0707 0220320110 244</t>
  </si>
  <si>
    <t>на "_19_" _января_2018г.</t>
  </si>
  <si>
    <t>налог на землю</t>
  </si>
  <si>
    <t>323</t>
  </si>
  <si>
    <t>Субсидии, предоставляемые в соответствии с абзацем вторым пункта 1 статьи 78.1. БК РФ</t>
  </si>
  <si>
    <t>Организация отдыха для детей-сирот и детей, оставшихся без попечения родитетей, обучающихся и воспитанников государственных областных образовательных учреждений в оздоровительных учреждениях</t>
  </si>
  <si>
    <t>112,119</t>
  </si>
  <si>
    <t>Приложение № 1</t>
  </si>
  <si>
    <r>
      <t>к Порядку санкционирования расходов федеральных бюджетных учреждений и федеральных автономных учреждений, лицевые счета которым открыты в территориальных органах Федерального казначейства, источником финансового обеспечения которых являются субсидии, полученные в</t>
    </r>
    <r>
      <rPr>
        <sz val="8"/>
        <color indexed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соответствии с абзацем вторым пункта 1 статьи 78.1 и статьей 78.2 Бюджетного кодекса Российской Федерации, утвержденному приказом Министерства финансов Российской Федерации от</t>
    </r>
    <r>
      <rPr>
        <sz val="6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13 декабря 2017 г. № 226н</t>
    </r>
  </si>
  <si>
    <t>Министр образования и науки Мурманской области</t>
  </si>
  <si>
    <t>(должность лица, утверждающего документ; наименование органа,</t>
  </si>
  <si>
    <t>осуществляющего функции и полномочия учредителя (учреждения)</t>
  </si>
  <si>
    <t>Н.Н. Карпенко</t>
  </si>
  <si>
    <t>ОБ ОПЕРАЦИЯХ С ЦЕЛЕВЫМИ СУБСИДИЯМИ НА 20</t>
  </si>
  <si>
    <t xml:space="preserve"> Г.</t>
  </si>
  <si>
    <t>19</t>
  </si>
  <si>
    <t>19.01.2018</t>
  </si>
  <si>
    <t>Дата представления</t>
  </si>
  <si>
    <t>предыдущих сведений</t>
  </si>
  <si>
    <t>по Сводному Реестру</t>
  </si>
  <si>
    <t>472U1491</t>
  </si>
  <si>
    <t>Номер лицевого счета</t>
  </si>
  <si>
    <t>21496U714910</t>
  </si>
  <si>
    <t>Наименование обособленного подразделения</t>
  </si>
  <si>
    <t>Наименование органа, осуществляющего функции и полномочия учредителя</t>
  </si>
  <si>
    <t>03492000210</t>
  </si>
  <si>
    <t>Наименование территориального органа Федерального казначейства, осуществляющего ведение лицевого счета</t>
  </si>
  <si>
    <t>по КОФК</t>
  </si>
  <si>
    <t>4900</t>
  </si>
  <si>
    <t>(с точностью до второго десятичного знака)</t>
  </si>
  <si>
    <t>Целевые субсидии</t>
  </si>
  <si>
    <t>Соглашение</t>
  </si>
  <si>
    <t>Идентификатор соглашения</t>
  </si>
  <si>
    <t>Аналитический код поступлений/
выплат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</si>
  <si>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</si>
  <si>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</si>
  <si>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 поступления текущего года</t>
  </si>
  <si>
    <t>Итого
к использованию
(гр. 8 + гр. 9 + 
гр. 10)</t>
  </si>
  <si>
    <t>Планируемые выплаты</t>
  </si>
  <si>
    <t>наименование</t>
  </si>
  <si>
    <t>код субсидии</t>
  </si>
  <si>
    <t>номер</t>
  </si>
  <si>
    <t>дата</t>
  </si>
  <si>
    <t xml:space="preserve">Организация отдыха и оздоровления детей, находящихся в трудной жизненной ситуации, в том числе детей-сирот, детей, оставшихся без попечения родителей, воспитанников </t>
  </si>
  <si>
    <t>0220300029</t>
  </si>
  <si>
    <t>180</t>
  </si>
  <si>
    <t>0240200016</t>
  </si>
  <si>
    <t>0220100014</t>
  </si>
  <si>
    <t xml:space="preserve">Итого по коду целевой субсидии </t>
  </si>
  <si>
    <t xml:space="preserve">Всего </t>
  </si>
  <si>
    <t>Руководитель (уполномоченное лицо)</t>
  </si>
  <si>
    <t>Л.А Максименко</t>
  </si>
  <si>
    <t>Руководитель финансово-экономической службы</t>
  </si>
  <si>
    <t>(уполномоченное лицо)</t>
  </si>
  <si>
    <t>Ответственный исполнитель</t>
  </si>
  <si>
    <t>Д.И. Портнихина</t>
  </si>
  <si>
    <t>41-23-95</t>
  </si>
  <si>
    <t>(фамилия, инициалы)</t>
  </si>
  <si>
    <t>ОТМЕТКА ТЕРРИТОРИАЛЬНОГО ОРГАНА ФЕДЕРАЛЬНОГО КАЗНАЧЕЙСТВА
О ПРИНЯТИИ НАСТОЯЩИХ СВЕДЕНИЙ</t>
  </si>
  <si>
    <t>на "19" января  2018 г.</t>
  </si>
  <si>
    <t>на 19 января 2018г</t>
  </si>
  <si>
    <t>"_19_" _января_2018г.</t>
  </si>
  <si>
    <t>000 0000 0000000000 000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</si>
</sst>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6"/>
      <color indexed="9"/>
      <name val="Times New Roman"/>
      <family val="1"/>
      <charset val="204"/>
    </font>
    <font>
      <sz val="8.9"/>
      <name val="Times New Roman"/>
      <family val="1"/>
      <charset val="204"/>
    </font>
    <font>
      <b/>
      <sz val="8.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5" fillId="0" borderId="0" xfId="1" applyFont="1"/>
    <xf numFmtId="0" fontId="8" fillId="0" borderId="0" xfId="1" applyFont="1"/>
    <xf numFmtId="0" fontId="4" fillId="0" borderId="0" xfId="1" applyFont="1" applyAlignment="1">
      <alignment vertical="center"/>
    </xf>
    <xf numFmtId="0" fontId="7" fillId="0" borderId="0" xfId="0" applyFont="1"/>
    <xf numFmtId="0" fontId="9" fillId="0" borderId="0" xfId="1" applyFont="1"/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1" applyFont="1"/>
    <xf numFmtId="0" fontId="7" fillId="0" borderId="0" xfId="1" applyFont="1" applyFill="1"/>
    <xf numFmtId="0" fontId="6" fillId="0" borderId="3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 wrapText="1" indent="2"/>
    </xf>
    <xf numFmtId="0" fontId="7" fillId="0" borderId="7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 wrapText="1" indent="3"/>
    </xf>
    <xf numFmtId="0" fontId="7" fillId="0" borderId="8" xfId="1" applyFont="1" applyFill="1" applyBorder="1" applyAlignment="1">
      <alignment horizontal="left" wrapText="1" indent="4"/>
    </xf>
    <xf numFmtId="0" fontId="7" fillId="0" borderId="8" xfId="1" applyFont="1" applyFill="1" applyBorder="1" applyAlignment="1">
      <alignment horizontal="left" wrapText="1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Fill="1" applyAlignment="1">
      <alignment vertic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justify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7" fillId="2" borderId="0" xfId="1" applyFont="1" applyFill="1" applyAlignment="1">
      <alignment horizontal="left"/>
    </xf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7" fillId="0" borderId="0" xfId="1" applyFont="1"/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left"/>
    </xf>
    <xf numFmtId="49" fontId="14" fillId="0" borderId="12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wrapText="1"/>
    </xf>
    <xf numFmtId="4" fontId="7" fillId="0" borderId="6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2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1" applyFont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0" xfId="0" applyFont="1" applyFill="1"/>
    <xf numFmtId="0" fontId="1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left"/>
    </xf>
    <xf numFmtId="0" fontId="1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0" fontId="4" fillId="0" borderId="8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vertical="top" wrapText="1"/>
    </xf>
    <xf numFmtId="49" fontId="14" fillId="0" borderId="0" xfId="1" applyNumberFormat="1" applyFont="1" applyFill="1" applyBorder="1" applyAlignment="1">
      <alignment horizontal="left"/>
    </xf>
    <xf numFmtId="0" fontId="14" fillId="0" borderId="2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left"/>
    </xf>
    <xf numFmtId="4" fontId="4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4" fontId="7" fillId="0" borderId="0" xfId="0" applyNumberFormat="1" applyFont="1"/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7" fillId="0" borderId="1" xfId="0" applyNumberFormat="1" applyFont="1" applyFill="1" applyBorder="1"/>
    <xf numFmtId="49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5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2"/>
    </xf>
    <xf numFmtId="0" fontId="14" fillId="0" borderId="0" xfId="1" applyNumberFormat="1" applyFont="1" applyFill="1" applyBorder="1" applyAlignment="1">
      <alignment horizontal="left"/>
    </xf>
    <xf numFmtId="4" fontId="2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top"/>
    </xf>
    <xf numFmtId="0" fontId="26" fillId="0" borderId="0" xfId="0" applyFont="1"/>
    <xf numFmtId="0" fontId="3" fillId="0" borderId="0" xfId="0" applyFont="1" applyFill="1" applyAlignment="1"/>
    <xf numFmtId="0" fontId="3" fillId="0" borderId="0" xfId="0" applyFont="1" applyAlignment="1">
      <alignment horizontal="right" vertical="center"/>
    </xf>
    <xf numFmtId="0" fontId="5" fillId="0" borderId="0" xfId="0" applyFont="1"/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5" fillId="0" borderId="37" xfId="0" applyFont="1" applyBorder="1"/>
    <xf numFmtId="0" fontId="5" fillId="0" borderId="0" xfId="0" applyFont="1" applyBorder="1"/>
    <xf numFmtId="0" fontId="5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4" fillId="0" borderId="3" xfId="1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49" fontId="7" fillId="0" borderId="8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49" fontId="7" fillId="0" borderId="2" xfId="1" applyNumberFormat="1" applyFont="1" applyFill="1" applyBorder="1" applyAlignment="1">
      <alignment horizontal="left" vertical="top" wrapText="1"/>
    </xf>
    <xf numFmtId="49" fontId="7" fillId="0" borderId="3" xfId="1" applyNumberFormat="1" applyFont="1" applyFill="1" applyBorder="1" applyAlignment="1">
      <alignment horizontal="center" vertical="top"/>
    </xf>
    <xf numFmtId="49" fontId="7" fillId="0" borderId="5" xfId="1" applyNumberFormat="1" applyFont="1" applyFill="1" applyBorder="1" applyAlignment="1">
      <alignment horizontal="center" vertical="top"/>
    </xf>
    <xf numFmtId="49" fontId="7" fillId="0" borderId="4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left"/>
    </xf>
    <xf numFmtId="0" fontId="7" fillId="0" borderId="2" xfId="1" applyFont="1" applyBorder="1" applyAlignment="1">
      <alignment horizontal="center" vertical="top"/>
    </xf>
    <xf numFmtId="49" fontId="7" fillId="0" borderId="3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left"/>
    </xf>
    <xf numFmtId="0" fontId="7" fillId="0" borderId="0" xfId="1" applyFont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Border="1" applyAlignment="1">
      <alignment horizontal="right"/>
    </xf>
    <xf numFmtId="49" fontId="7" fillId="0" borderId="2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 vertical="top" wrapText="1" indent="3"/>
    </xf>
    <xf numFmtId="0" fontId="7" fillId="0" borderId="9" xfId="1" applyFont="1" applyFill="1" applyBorder="1" applyAlignment="1">
      <alignment horizontal="left" vertical="top" wrapText="1" indent="3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 indent="2"/>
    </xf>
    <xf numFmtId="0" fontId="7" fillId="0" borderId="4" xfId="1" applyFont="1" applyFill="1" applyBorder="1" applyAlignment="1">
      <alignment horizontal="left" vertical="top" wrapText="1" indent="2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top" wrapText="1" indent="2"/>
    </xf>
    <xf numFmtId="0" fontId="7" fillId="0" borderId="9" xfId="1" applyFont="1" applyFill="1" applyBorder="1" applyAlignment="1">
      <alignment horizontal="left" vertical="top" wrapText="1" indent="2"/>
    </xf>
    <xf numFmtId="0" fontId="7" fillId="0" borderId="9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 vertical="top" wrapText="1"/>
    </xf>
    <xf numFmtId="4" fontId="6" fillId="2" borderId="3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center"/>
    </xf>
    <xf numFmtId="4" fontId="10" fillId="0" borderId="12" xfId="1" applyNumberFormat="1" applyFont="1" applyFill="1" applyBorder="1" applyAlignment="1">
      <alignment horizontal="center" vertical="center"/>
    </xf>
    <xf numFmtId="4" fontId="10" fillId="0" borderId="1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wrapText="1"/>
    </xf>
    <xf numFmtId="49" fontId="26" fillId="0" borderId="27" xfId="0" applyNumberFormat="1" applyFont="1" applyFill="1" applyBorder="1" applyAlignment="1">
      <alignment horizont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>
      <alignment horizontal="center"/>
    </xf>
    <xf numFmtId="49" fontId="26" fillId="0" borderId="31" xfId="0" applyNumberFormat="1" applyFont="1" applyFill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49" fontId="26" fillId="0" borderId="42" xfId="0" applyNumberFormat="1" applyFont="1" applyFill="1" applyBorder="1" applyAlignment="1">
      <alignment horizontal="center"/>
    </xf>
    <xf numFmtId="49" fontId="26" fillId="0" borderId="4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3" fillId="2" borderId="27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49" fontId="3" fillId="0" borderId="29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6" fillId="0" borderId="43" xfId="0" applyNumberFormat="1" applyFont="1" applyFill="1" applyBorder="1" applyAlignment="1">
      <alignment horizontal="center"/>
    </xf>
    <xf numFmtId="0" fontId="26" fillId="0" borderId="32" xfId="0" applyNumberFormat="1" applyFont="1" applyFill="1" applyBorder="1" applyAlignment="1">
      <alignment horizontal="center"/>
    </xf>
    <xf numFmtId="0" fontId="26" fillId="0" borderId="42" xfId="0" applyNumberFormat="1" applyFont="1" applyFill="1" applyBorder="1" applyAlignment="1">
      <alignment horizontal="center"/>
    </xf>
    <xf numFmtId="4" fontId="26" fillId="0" borderId="43" xfId="0" applyNumberFormat="1" applyFont="1" applyFill="1" applyBorder="1" applyAlignment="1">
      <alignment horizontal="center"/>
    </xf>
    <xf numFmtId="4" fontId="26" fillId="0" borderId="32" xfId="0" applyNumberFormat="1" applyFont="1" applyFill="1" applyBorder="1" applyAlignment="1">
      <alignment horizontal="center"/>
    </xf>
    <xf numFmtId="4" fontId="26" fillId="0" borderId="42" xfId="0" applyNumberFormat="1" applyFont="1" applyFill="1" applyBorder="1" applyAlignment="1">
      <alignment horizontal="center"/>
    </xf>
    <xf numFmtId="4" fontId="26" fillId="0" borderId="33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top"/>
    </xf>
    <xf numFmtId="4" fontId="26" fillId="0" borderId="3" xfId="0" applyNumberFormat="1" applyFont="1" applyFill="1" applyBorder="1" applyAlignment="1">
      <alignment horizontal="center"/>
    </xf>
    <xf numFmtId="4" fontId="26" fillId="0" borderId="5" xfId="0" applyNumberFormat="1" applyFont="1" applyFill="1" applyBorder="1" applyAlignment="1">
      <alignment horizontal="center"/>
    </xf>
    <xf numFmtId="4" fontId="26" fillId="0" borderId="4" xfId="0" applyNumberFormat="1" applyFont="1" applyFill="1" applyBorder="1" applyAlignment="1">
      <alignment horizontal="center"/>
    </xf>
    <xf numFmtId="4" fontId="26" fillId="0" borderId="28" xfId="0" applyNumberFormat="1" applyFont="1" applyFill="1" applyBorder="1" applyAlignment="1">
      <alignment horizontal="center"/>
    </xf>
    <xf numFmtId="0" fontId="26" fillId="0" borderId="3" xfId="0" applyNumberFormat="1" applyFont="1" applyFill="1" applyBorder="1" applyAlignment="1">
      <alignment horizontal="center"/>
    </xf>
    <xf numFmtId="0" fontId="26" fillId="0" borderId="5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7" fillId="0" borderId="5" xfId="0" applyFont="1" applyBorder="1" applyAlignment="1">
      <alignment horizontal="right"/>
    </xf>
    <xf numFmtId="49" fontId="16" fillId="0" borderId="3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4" fontId="26" fillId="0" borderId="3" xfId="0" applyNumberFormat="1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center" vertical="center"/>
    </xf>
    <xf numFmtId="4" fontId="26" fillId="0" borderId="28" xfId="0" applyNumberFormat="1" applyFont="1" applyFill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center" vertical="center"/>
    </xf>
    <xf numFmtId="4" fontId="26" fillId="0" borderId="16" xfId="0" applyNumberFormat="1" applyFont="1" applyFill="1" applyBorder="1" applyAlignment="1">
      <alignment horizontal="center" vertical="center"/>
    </xf>
    <xf numFmtId="4" fontId="26" fillId="0" borderId="17" xfId="0" applyNumberFormat="1" applyFont="1" applyFill="1" applyBorder="1" applyAlignment="1">
      <alignment horizontal="center" vertical="center"/>
    </xf>
    <xf numFmtId="4" fontId="26" fillId="0" borderId="30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49" fontId="26" fillId="0" borderId="29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wrapText="1"/>
    </xf>
    <xf numFmtId="0" fontId="28" fillId="0" borderId="35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left" wrapText="1"/>
    </xf>
    <xf numFmtId="0" fontId="4" fillId="0" borderId="0" xfId="1" applyNumberFormat="1" applyFont="1" applyFill="1" applyBorder="1" applyAlignment="1">
      <alignment horizontal="left" wrapText="1"/>
    </xf>
    <xf numFmtId="4" fontId="4" fillId="0" borderId="1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center" wrapText="1"/>
    </xf>
    <xf numFmtId="0" fontId="4" fillId="0" borderId="5" xfId="1" applyNumberFormat="1" applyFont="1" applyBorder="1" applyAlignment="1">
      <alignment horizontal="left" vertical="center" wrapText="1"/>
    </xf>
    <xf numFmtId="0" fontId="4" fillId="0" borderId="4" xfId="1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49" fontId="14" fillId="0" borderId="2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14" fillId="0" borderId="2" xfId="1" applyNumberFormat="1" applyFont="1" applyBorder="1" applyAlignment="1">
      <alignment horizontal="left"/>
    </xf>
    <xf numFmtId="0" fontId="4" fillId="0" borderId="7" xfId="1" applyNumberFormat="1" applyFont="1" applyBorder="1" applyAlignment="1">
      <alignment horizontal="center" vertical="center" wrapText="1"/>
    </xf>
    <xf numFmtId="0" fontId="4" fillId="0" borderId="12" xfId="1" applyNumberFormat="1" applyFont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top"/>
    </xf>
    <xf numFmtId="49" fontId="4" fillId="0" borderId="5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right" vertical="center"/>
    </xf>
    <xf numFmtId="4" fontId="23" fillId="0" borderId="1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4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/>
    </xf>
    <xf numFmtId="0" fontId="14" fillId="0" borderId="2" xfId="1" applyNumberFormat="1" applyFont="1" applyFill="1" applyBorder="1" applyAlignment="1">
      <alignment horizontal="left"/>
    </xf>
    <xf numFmtId="49" fontId="14" fillId="0" borderId="2" xfId="1" applyNumberFormat="1" applyFont="1" applyFill="1" applyBorder="1" applyAlignment="1">
      <alignment horizontal="left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4" fontId="21" fillId="0" borderId="3" xfId="1" applyNumberFormat="1" applyFont="1" applyFill="1" applyBorder="1" applyAlignment="1">
      <alignment horizontal="center" vertical="center"/>
    </xf>
    <xf numFmtId="4" fontId="21" fillId="0" borderId="5" xfId="1" applyNumberFormat="1" applyFont="1" applyFill="1" applyBorder="1" applyAlignment="1">
      <alignment horizontal="center" vertical="center"/>
    </xf>
    <xf numFmtId="4" fontId="21" fillId="0" borderId="4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justify" wrapText="1"/>
    </xf>
    <xf numFmtId="0" fontId="3" fillId="0" borderId="0" xfId="1" applyNumberFormat="1" applyFont="1" applyFill="1" applyBorder="1" applyAlignment="1">
      <alignment horizontal="justify" wrapText="1"/>
    </xf>
    <xf numFmtId="0" fontId="3" fillId="0" borderId="0" xfId="1" applyNumberFormat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left" vertical="center" wrapText="1" indent="2"/>
    </xf>
    <xf numFmtId="0" fontId="4" fillId="0" borderId="4" xfId="1" applyNumberFormat="1" applyFont="1" applyFill="1" applyBorder="1" applyAlignment="1">
      <alignment horizontal="left" vertical="center" wrapText="1" indent="2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left" vertical="center" wrapText="1" indent="2"/>
    </xf>
    <xf numFmtId="0" fontId="4" fillId="0" borderId="11" xfId="1" applyNumberFormat="1" applyFont="1" applyFill="1" applyBorder="1" applyAlignment="1">
      <alignment horizontal="left" vertical="center" wrapText="1" indent="2"/>
    </xf>
    <xf numFmtId="4" fontId="4" fillId="0" borderId="7" xfId="1" applyNumberFormat="1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center" wrapText="1"/>
    </xf>
    <xf numFmtId="4" fontId="4" fillId="0" borderId="11" xfId="1" applyNumberFormat="1" applyFont="1" applyFill="1" applyBorder="1" applyAlignment="1">
      <alignment horizontal="center" wrapText="1"/>
    </xf>
    <xf numFmtId="4" fontId="4" fillId="0" borderId="8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 wrapText="1"/>
    </xf>
    <xf numFmtId="4" fontId="4" fillId="0" borderId="9" xfId="1" applyNumberFormat="1" applyFont="1" applyFill="1" applyBorder="1" applyAlignment="1">
      <alignment horizont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9" xfId="1" applyNumberFormat="1" applyFont="1" applyFill="1" applyBorder="1" applyAlignment="1">
      <alignment horizontal="left" vertical="center" wrapText="1"/>
    </xf>
    <xf numFmtId="0" fontId="14" fillId="0" borderId="0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0" fontId="4" fillId="0" borderId="4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left" vertical="center" wrapText="1"/>
    </xf>
    <xf numFmtId="0" fontId="21" fillId="0" borderId="5" xfId="1" applyNumberFormat="1" applyFont="1" applyFill="1" applyBorder="1" applyAlignment="1">
      <alignment horizontal="left" vertical="center" wrapText="1"/>
    </xf>
    <xf numFmtId="0" fontId="21" fillId="0" borderId="4" xfId="1" applyNumberFormat="1" applyFont="1" applyFill="1" applyBorder="1" applyAlignment="1">
      <alignment horizontal="left" vertical="center" wrapText="1"/>
    </xf>
    <xf numFmtId="0" fontId="21" fillId="0" borderId="3" xfId="1" applyNumberFormat="1" applyFont="1" applyFill="1" applyBorder="1" applyAlignment="1">
      <alignment horizontal="center" vertical="center"/>
    </xf>
    <xf numFmtId="0" fontId="21" fillId="0" borderId="5" xfId="1" applyNumberFormat="1" applyFont="1" applyFill="1" applyBorder="1" applyAlignment="1">
      <alignment horizontal="center" vertical="center"/>
    </xf>
    <xf numFmtId="0" fontId="21" fillId="0" borderId="4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62"/>
  <sheetViews>
    <sheetView tabSelected="1" view="pageBreakPreview" zoomScaleNormal="100" zoomScaleSheetLayoutView="100" workbookViewId="0">
      <selection activeCell="DW16" sqref="DW16"/>
    </sheetView>
  </sheetViews>
  <sheetFormatPr defaultColWidth="0.85546875" defaultRowHeight="12.75" x14ac:dyDescent="0.2"/>
  <cols>
    <col min="1" max="53" width="0.85546875" style="12"/>
    <col min="54" max="54" width="0.5703125" style="12" customWidth="1"/>
    <col min="55" max="55" width="0.85546875" style="12" hidden="1" customWidth="1"/>
    <col min="56" max="56" width="2.5703125" style="12" customWidth="1"/>
    <col min="57" max="75" width="0.85546875" style="12"/>
    <col min="76" max="76" width="6.42578125" style="12" customWidth="1"/>
    <col min="77" max="90" width="0.85546875" style="12"/>
    <col min="91" max="91" width="1.7109375" style="12" customWidth="1"/>
    <col min="92" max="100" width="0.85546875" style="12"/>
    <col min="101" max="101" width="0.85546875" style="12" customWidth="1"/>
    <col min="102" max="107" width="0.85546875" style="12"/>
    <col min="108" max="108" width="1.140625" style="12" customWidth="1"/>
    <col min="109" max="126" width="0.85546875" style="12"/>
    <col min="127" max="127" width="36.85546875" style="12" customWidth="1"/>
    <col min="128" max="16384" width="0.85546875" style="12"/>
  </cols>
  <sheetData>
    <row r="1" spans="1:127" ht="15.75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273" t="s">
        <v>30</v>
      </c>
      <c r="BF1" s="273"/>
      <c r="BG1" s="273"/>
      <c r="BH1" s="273"/>
      <c r="BI1" s="273"/>
      <c r="BJ1" s="273"/>
      <c r="BK1" s="273"/>
      <c r="BL1" s="273"/>
      <c r="BM1" s="273"/>
      <c r="BN1" s="273"/>
      <c r="BO1" s="273"/>
      <c r="BP1" s="273"/>
      <c r="BQ1" s="273"/>
      <c r="BR1" s="273"/>
      <c r="BS1" s="273"/>
      <c r="BT1" s="273"/>
      <c r="BU1" s="273"/>
      <c r="BV1" s="273"/>
      <c r="BW1" s="273"/>
      <c r="BX1" s="273"/>
      <c r="BY1" s="273"/>
      <c r="BZ1" s="273"/>
      <c r="CA1" s="273"/>
      <c r="CB1" s="273"/>
      <c r="CC1" s="273"/>
      <c r="CD1" s="273"/>
      <c r="CE1" s="273"/>
      <c r="CF1" s="273"/>
      <c r="CG1" s="273"/>
      <c r="CH1" s="273"/>
      <c r="CI1" s="273"/>
      <c r="CJ1" s="273"/>
      <c r="CK1" s="273"/>
      <c r="CL1" s="273"/>
      <c r="CM1" s="273"/>
      <c r="CN1" s="273"/>
      <c r="CO1" s="273"/>
      <c r="CP1" s="273"/>
      <c r="CQ1" s="273"/>
      <c r="CR1" s="273"/>
      <c r="CS1" s="273"/>
      <c r="CT1" s="273"/>
      <c r="CU1" s="273"/>
      <c r="CV1" s="273"/>
      <c r="CW1" s="273"/>
      <c r="CX1" s="273"/>
      <c r="CY1" s="273"/>
      <c r="CZ1" s="273"/>
      <c r="DA1" s="273"/>
      <c r="DB1" s="273"/>
      <c r="DC1" s="273"/>
      <c r="DD1" s="273"/>
      <c r="DW1" s="3"/>
    </row>
    <row r="2" spans="1:127" ht="33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274" t="s">
        <v>253</v>
      </c>
      <c r="BF2" s="274"/>
      <c r="BG2" s="274"/>
      <c r="BH2" s="274"/>
      <c r="BI2" s="274"/>
      <c r="BJ2" s="274"/>
      <c r="BK2" s="274"/>
      <c r="BL2" s="274"/>
      <c r="BM2" s="274"/>
      <c r="BN2" s="274"/>
      <c r="BO2" s="274"/>
      <c r="BP2" s="274"/>
      <c r="BQ2" s="274"/>
      <c r="BR2" s="274"/>
      <c r="BS2" s="274"/>
      <c r="BT2" s="274"/>
      <c r="BU2" s="274"/>
      <c r="BV2" s="274"/>
      <c r="BW2" s="274"/>
      <c r="BX2" s="274"/>
      <c r="BY2" s="274"/>
      <c r="BZ2" s="274"/>
      <c r="CA2" s="274"/>
      <c r="CB2" s="274"/>
      <c r="CC2" s="274"/>
      <c r="CD2" s="274"/>
      <c r="CE2" s="274"/>
      <c r="CF2" s="274"/>
      <c r="CG2" s="274"/>
      <c r="CH2" s="274"/>
      <c r="CI2" s="274"/>
      <c r="CJ2" s="274"/>
      <c r="CK2" s="274"/>
      <c r="CL2" s="274"/>
      <c r="CM2" s="274"/>
      <c r="CN2" s="274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W2" s="3"/>
    </row>
    <row r="3" spans="1:127" s="4" customFormat="1" ht="33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275" t="s">
        <v>45</v>
      </c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W3" s="3"/>
    </row>
    <row r="4" spans="1:127" ht="22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52"/>
      <c r="BZ4" s="276" t="s">
        <v>252</v>
      </c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W4" s="3"/>
    </row>
    <row r="5" spans="1:127" s="4" customFormat="1" ht="21.7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277" t="s">
        <v>31</v>
      </c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52"/>
      <c r="BZ5" s="277" t="s">
        <v>38</v>
      </c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277"/>
      <c r="DD5" s="277"/>
    </row>
    <row r="6" spans="1:127" ht="15.7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13"/>
      <c r="BF6" s="13"/>
      <c r="BG6" s="13"/>
      <c r="BH6" s="13"/>
      <c r="BI6" s="13"/>
      <c r="BJ6" s="13"/>
      <c r="BK6" s="13"/>
      <c r="BL6" s="13"/>
      <c r="BM6" s="13"/>
      <c r="BN6" s="278" t="s">
        <v>46</v>
      </c>
      <c r="BO6" s="278"/>
      <c r="BP6" s="244" t="s">
        <v>742</v>
      </c>
      <c r="BQ6" s="244"/>
      <c r="BR6" s="244"/>
      <c r="BS6" s="244"/>
      <c r="BT6" s="279" t="s">
        <v>46</v>
      </c>
      <c r="BU6" s="279"/>
      <c r="BV6" s="244" t="s">
        <v>365</v>
      </c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80">
        <v>20</v>
      </c>
      <c r="CL6" s="280"/>
      <c r="CM6" s="280"/>
      <c r="CN6" s="281" t="s">
        <v>712</v>
      </c>
      <c r="CO6" s="281"/>
      <c r="CP6" s="281"/>
      <c r="CQ6" s="281"/>
      <c r="CR6" s="52" t="s">
        <v>47</v>
      </c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</row>
    <row r="7" spans="1:127" ht="15.6" x14ac:dyDescent="0.3">
      <c r="A7" s="52"/>
      <c r="B7" s="52"/>
      <c r="C7" s="52">
        <v>0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23"/>
      <c r="CZ7" s="52"/>
      <c r="DA7" s="52"/>
      <c r="DB7" s="52"/>
      <c r="DC7" s="52"/>
      <c r="DD7" s="52"/>
    </row>
    <row r="8" spans="1:127" s="52" customFormat="1" ht="15.75" x14ac:dyDescent="0.25">
      <c r="A8" s="257" t="s">
        <v>48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</row>
    <row r="9" spans="1:127" s="7" customFormat="1" ht="15.75" x14ac:dyDescent="0.25">
      <c r="A9" s="258" t="s">
        <v>717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</row>
    <row r="10" spans="1:127" ht="17.2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262" t="s">
        <v>39</v>
      </c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</row>
    <row r="11" spans="1:127" ht="13.5" customHeight="1" x14ac:dyDescent="0.25">
      <c r="A11" s="13"/>
      <c r="B11" s="13"/>
      <c r="C11" s="13">
        <v>0</v>
      </c>
      <c r="D11" s="13">
        <v>0</v>
      </c>
      <c r="E11" s="13"/>
      <c r="F11" s="13"/>
      <c r="G11" s="13">
        <v>0</v>
      </c>
      <c r="H11" s="13">
        <v>0</v>
      </c>
      <c r="I11" s="13">
        <v>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24"/>
      <c r="CE11" s="24"/>
      <c r="CF11" s="24"/>
      <c r="CG11" s="24"/>
      <c r="CH11" s="24"/>
      <c r="CI11" s="24"/>
      <c r="CJ11" s="24"/>
      <c r="CK11" s="24"/>
      <c r="CL11" s="24"/>
      <c r="CM11" s="51" t="s">
        <v>32</v>
      </c>
      <c r="CN11" s="24"/>
      <c r="CO11" s="263"/>
      <c r="CP11" s="264"/>
      <c r="CQ11" s="264"/>
      <c r="CR11" s="264"/>
      <c r="CS11" s="264"/>
      <c r="CT11" s="264"/>
      <c r="CU11" s="264"/>
      <c r="CV11" s="264"/>
      <c r="CW11" s="264"/>
      <c r="CX11" s="264"/>
      <c r="CY11" s="264"/>
      <c r="CZ11" s="264"/>
      <c r="DA11" s="264"/>
      <c r="DB11" s="264"/>
      <c r="DC11" s="264"/>
      <c r="DD11" s="265"/>
    </row>
    <row r="12" spans="1:127" ht="13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>
        <v>0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25"/>
      <c r="AM12" s="26" t="s">
        <v>46</v>
      </c>
      <c r="AN12" s="259" t="s">
        <v>742</v>
      </c>
      <c r="AO12" s="259"/>
      <c r="AP12" s="259"/>
      <c r="AQ12" s="259"/>
      <c r="AR12" s="25" t="s">
        <v>46</v>
      </c>
      <c r="AS12" s="25"/>
      <c r="AT12" s="13"/>
      <c r="AU12" s="259" t="s">
        <v>365</v>
      </c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60">
        <v>20</v>
      </c>
      <c r="BK12" s="260"/>
      <c r="BL12" s="260"/>
      <c r="BM12" s="260"/>
      <c r="BN12" s="261" t="s">
        <v>712</v>
      </c>
      <c r="BO12" s="261"/>
      <c r="BP12" s="261"/>
      <c r="BQ12" s="25" t="s">
        <v>47</v>
      </c>
      <c r="BR12" s="25"/>
      <c r="BS12" s="25"/>
      <c r="BT12" s="13"/>
      <c r="BU12" s="13"/>
      <c r="BV12" s="13"/>
      <c r="BW12" s="13"/>
      <c r="BX12" s="13"/>
      <c r="BY12" s="27"/>
      <c r="BZ12" s="13"/>
      <c r="CA12" s="13"/>
      <c r="CB12" s="13"/>
      <c r="CC12" s="13"/>
      <c r="CD12" s="241" t="s">
        <v>33</v>
      </c>
      <c r="CE12" s="241"/>
      <c r="CF12" s="241"/>
      <c r="CG12" s="241"/>
      <c r="CH12" s="241"/>
      <c r="CI12" s="241"/>
      <c r="CJ12" s="241"/>
      <c r="CK12" s="241"/>
      <c r="CL12" s="241"/>
      <c r="CM12" s="241"/>
      <c r="CN12" s="242"/>
      <c r="CO12" s="263" t="s">
        <v>743</v>
      </c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5"/>
    </row>
    <row r="13" spans="1:127" ht="13.5" customHeight="1" x14ac:dyDescent="0.3">
      <c r="A13" s="13"/>
      <c r="B13" s="13"/>
      <c r="C13" s="13"/>
      <c r="D13" s="13"/>
      <c r="E13" s="13"/>
      <c r="F13" s="13"/>
      <c r="G13" s="13">
        <v>0</v>
      </c>
      <c r="H13" s="13">
        <v>0</v>
      </c>
      <c r="I13" s="13">
        <v>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27"/>
      <c r="BZ13" s="27"/>
      <c r="CA13" s="13"/>
      <c r="CB13" s="13"/>
      <c r="CC13" s="13"/>
      <c r="CD13" s="24"/>
      <c r="CE13" s="24"/>
      <c r="CF13" s="24"/>
      <c r="CG13" s="24"/>
      <c r="CH13" s="24"/>
      <c r="CI13" s="24"/>
      <c r="CJ13" s="24"/>
      <c r="CK13" s="24"/>
      <c r="CL13" s="24"/>
      <c r="CM13" s="51"/>
      <c r="CN13" s="24"/>
      <c r="CO13" s="263"/>
      <c r="CP13" s="264"/>
      <c r="CQ13" s="264"/>
      <c r="CR13" s="264"/>
      <c r="CS13" s="264"/>
      <c r="CT13" s="264"/>
      <c r="CU13" s="264"/>
      <c r="CV13" s="264"/>
      <c r="CW13" s="264"/>
      <c r="CX13" s="264"/>
      <c r="CY13" s="264"/>
      <c r="CZ13" s="264"/>
      <c r="DA13" s="264"/>
      <c r="DB13" s="264"/>
      <c r="DC13" s="264"/>
      <c r="DD13" s="265"/>
    </row>
    <row r="14" spans="1:127" ht="13.5" customHeight="1" x14ac:dyDescent="0.25">
      <c r="A14" s="13"/>
      <c r="B14" s="13"/>
      <c r="C14" s="13"/>
      <c r="D14" s="13"/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27"/>
      <c r="BZ14" s="27"/>
      <c r="CA14" s="13"/>
      <c r="CB14" s="13"/>
      <c r="CC14" s="13"/>
      <c r="CD14" s="24"/>
      <c r="CE14" s="24"/>
      <c r="CF14" s="24"/>
      <c r="CG14" s="24"/>
      <c r="CH14" s="24"/>
      <c r="CI14" s="24"/>
      <c r="CJ14" s="24"/>
      <c r="CK14" s="24"/>
      <c r="CL14" s="24"/>
      <c r="CM14" s="51"/>
      <c r="CN14" s="24"/>
      <c r="CO14" s="263"/>
      <c r="CP14" s="264"/>
      <c r="CQ14" s="264"/>
      <c r="CR14" s="264"/>
      <c r="CS14" s="264"/>
      <c r="CT14" s="264"/>
      <c r="CU14" s="264"/>
      <c r="CV14" s="264"/>
      <c r="CW14" s="264"/>
      <c r="CX14" s="264"/>
      <c r="CY14" s="264"/>
      <c r="CZ14" s="264"/>
      <c r="DA14" s="264"/>
      <c r="DB14" s="264"/>
      <c r="DC14" s="264"/>
      <c r="DD14" s="265"/>
    </row>
    <row r="15" spans="1:127" ht="22.5" customHeight="1" x14ac:dyDescent="0.25">
      <c r="A15" s="317" t="s">
        <v>49</v>
      </c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266" t="s">
        <v>238</v>
      </c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13"/>
      <c r="CA15" s="13"/>
      <c r="CB15" s="241" t="s">
        <v>34</v>
      </c>
      <c r="CC15" s="241"/>
      <c r="CD15" s="241"/>
      <c r="CE15" s="241"/>
      <c r="CF15" s="241"/>
      <c r="CG15" s="241"/>
      <c r="CH15" s="241"/>
      <c r="CI15" s="241"/>
      <c r="CJ15" s="241"/>
      <c r="CK15" s="241"/>
      <c r="CL15" s="241"/>
      <c r="CM15" s="241"/>
      <c r="CN15" s="242"/>
      <c r="CO15" s="263" t="s">
        <v>193</v>
      </c>
      <c r="CP15" s="264"/>
      <c r="CQ15" s="264"/>
      <c r="CR15" s="264"/>
      <c r="CS15" s="264"/>
      <c r="CT15" s="264"/>
      <c r="CU15" s="264"/>
      <c r="CV15" s="264"/>
      <c r="CW15" s="264"/>
      <c r="CX15" s="264"/>
      <c r="CY15" s="264"/>
      <c r="CZ15" s="264"/>
      <c r="DA15" s="264"/>
      <c r="DB15" s="264"/>
      <c r="DC15" s="264"/>
      <c r="DD15" s="265"/>
    </row>
    <row r="16" spans="1:127" ht="71.25" customHeight="1" x14ac:dyDescent="0.25">
      <c r="A16" s="50"/>
      <c r="B16" s="13"/>
      <c r="C16" s="13"/>
      <c r="D16" s="13"/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7"/>
      <c r="CA16" s="13"/>
      <c r="CB16" s="241" t="s">
        <v>40</v>
      </c>
      <c r="CC16" s="241"/>
      <c r="CD16" s="241"/>
      <c r="CE16" s="241"/>
      <c r="CF16" s="241"/>
      <c r="CG16" s="241"/>
      <c r="CH16" s="241"/>
      <c r="CI16" s="241"/>
      <c r="CJ16" s="241"/>
      <c r="CK16" s="241"/>
      <c r="CL16" s="241"/>
      <c r="CM16" s="241"/>
      <c r="CN16" s="242"/>
      <c r="CO16" s="263" t="s">
        <v>194</v>
      </c>
      <c r="CP16" s="264"/>
      <c r="CQ16" s="264"/>
      <c r="CR16" s="264"/>
      <c r="CS16" s="264"/>
      <c r="CT16" s="264"/>
      <c r="CU16" s="264"/>
      <c r="CV16" s="264"/>
      <c r="CW16" s="264"/>
      <c r="CX16" s="264"/>
      <c r="CY16" s="264"/>
      <c r="CZ16" s="264"/>
      <c r="DA16" s="264"/>
      <c r="DB16" s="264"/>
      <c r="DC16" s="264"/>
      <c r="DD16" s="265"/>
    </row>
    <row r="17" spans="1:109" ht="17.25" customHeight="1" x14ac:dyDescent="0.25">
      <c r="A17" s="13"/>
      <c r="B17" s="13"/>
      <c r="C17" s="13"/>
      <c r="D17" s="13"/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27"/>
      <c r="BZ17" s="27"/>
      <c r="CA17" s="13"/>
      <c r="CB17" s="241" t="s">
        <v>41</v>
      </c>
      <c r="CC17" s="241"/>
      <c r="CD17" s="241"/>
      <c r="CE17" s="241"/>
      <c r="CF17" s="241"/>
      <c r="CG17" s="241"/>
      <c r="CH17" s="241"/>
      <c r="CI17" s="241"/>
      <c r="CJ17" s="241"/>
      <c r="CK17" s="241"/>
      <c r="CL17" s="241"/>
      <c r="CM17" s="241"/>
      <c r="CN17" s="242"/>
      <c r="CO17" s="243" t="s">
        <v>192</v>
      </c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5"/>
    </row>
    <row r="18" spans="1:109" ht="19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27"/>
      <c r="BZ18" s="27"/>
      <c r="CA18" s="13"/>
      <c r="CB18" s="241" t="s">
        <v>42</v>
      </c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1"/>
      <c r="CN18" s="242"/>
      <c r="CO18" s="243" t="s">
        <v>227</v>
      </c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5"/>
    </row>
    <row r="19" spans="1:109" s="6" customFormat="1" ht="20.25" customHeight="1" x14ac:dyDescent="0.25">
      <c r="A19" s="28" t="s">
        <v>50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1" t="s">
        <v>36</v>
      </c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2"/>
      <c r="CO19" s="248" t="s">
        <v>51</v>
      </c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50"/>
    </row>
    <row r="20" spans="1:109" ht="54.75" customHeight="1" x14ac:dyDescent="0.25">
      <c r="A20" s="246" t="s">
        <v>52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51" t="s">
        <v>191</v>
      </c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9"/>
      <c r="CA20" s="29"/>
      <c r="CB20" s="252" t="s">
        <v>35</v>
      </c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3"/>
      <c r="CO20" s="254" t="s">
        <v>190</v>
      </c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6"/>
    </row>
    <row r="21" spans="1:109" ht="12.75" customHeight="1" x14ac:dyDescent="0.25">
      <c r="A21" s="5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1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32"/>
      <c r="CP21" s="32"/>
      <c r="CQ21" s="32"/>
      <c r="CR21" s="32"/>
      <c r="CS21" s="32"/>
      <c r="CT21" s="32"/>
      <c r="CU21" s="32"/>
      <c r="CV21" s="32"/>
      <c r="CW21" s="13"/>
      <c r="CX21" s="13"/>
      <c r="CY21" s="13"/>
      <c r="CZ21" s="13"/>
      <c r="DA21" s="13"/>
      <c r="DB21" s="13"/>
      <c r="DC21" s="13"/>
      <c r="DD21" s="13"/>
    </row>
    <row r="22" spans="1:109" ht="36.75" customHeight="1" x14ac:dyDescent="0.2">
      <c r="A22" s="246" t="s">
        <v>149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7" t="s">
        <v>195</v>
      </c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7"/>
      <c r="BY22" s="247"/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7"/>
      <c r="CO22" s="247"/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47"/>
    </row>
    <row r="23" spans="1:109" ht="18.75" customHeight="1" x14ac:dyDescent="0.25">
      <c r="A23" s="272" t="s">
        <v>150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52"/>
    </row>
    <row r="24" spans="1:109" ht="21.75" customHeight="1" x14ac:dyDescent="0.25">
      <c r="A24" s="271" t="s">
        <v>196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1"/>
      <c r="BP24" s="271"/>
      <c r="BQ24" s="271"/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1"/>
      <c r="CH24" s="271"/>
      <c r="CI24" s="271"/>
      <c r="CJ24" s="271"/>
      <c r="CK24" s="271"/>
      <c r="CL24" s="271"/>
      <c r="CM24" s="271"/>
      <c r="CN24" s="271"/>
      <c r="CO24" s="271"/>
      <c r="CP24" s="271"/>
      <c r="CQ24" s="271"/>
      <c r="CR24" s="271"/>
      <c r="CS24" s="271"/>
      <c r="CT24" s="271"/>
      <c r="CU24" s="271"/>
      <c r="CV24" s="271"/>
      <c r="CW24" s="271"/>
      <c r="CX24" s="271"/>
      <c r="CY24" s="271"/>
      <c r="CZ24" s="271"/>
      <c r="DA24" s="271"/>
      <c r="DB24" s="271"/>
      <c r="DC24" s="271"/>
      <c r="DD24" s="271"/>
      <c r="DE24" s="37"/>
    </row>
    <row r="25" spans="1:109" ht="36" customHeight="1" x14ac:dyDescent="0.25">
      <c r="A25" s="271" t="s">
        <v>197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37"/>
    </row>
    <row r="26" spans="1:109" ht="39" customHeight="1" x14ac:dyDescent="0.25">
      <c r="A26" s="271" t="s">
        <v>198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1"/>
      <c r="BP26" s="271"/>
      <c r="BQ26" s="271"/>
      <c r="BR26" s="271"/>
      <c r="BS26" s="271"/>
      <c r="BT26" s="271"/>
      <c r="BU26" s="271"/>
      <c r="BV26" s="271"/>
      <c r="BW26" s="271"/>
      <c r="BX26" s="271"/>
      <c r="BY26" s="271"/>
      <c r="BZ26" s="271"/>
      <c r="CA26" s="271"/>
      <c r="CB26" s="271"/>
      <c r="CC26" s="271"/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37"/>
    </row>
    <row r="27" spans="1:109" ht="21" customHeight="1" x14ac:dyDescent="0.25">
      <c r="A27" s="271" t="s">
        <v>199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  <c r="BJ27" s="271"/>
      <c r="BK27" s="271"/>
      <c r="BL27" s="271"/>
      <c r="BM27" s="271"/>
      <c r="BN27" s="271"/>
      <c r="BO27" s="271"/>
      <c r="BP27" s="271"/>
      <c r="BQ27" s="271"/>
      <c r="BR27" s="271"/>
      <c r="BS27" s="271"/>
      <c r="BT27" s="271"/>
      <c r="BU27" s="271"/>
      <c r="BV27" s="271"/>
      <c r="BW27" s="271"/>
      <c r="BX27" s="271"/>
      <c r="BY27" s="271"/>
      <c r="BZ27" s="271"/>
      <c r="CA27" s="271"/>
      <c r="CB27" s="271"/>
      <c r="CC27" s="271"/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37"/>
    </row>
    <row r="28" spans="1:109" ht="37.5" customHeight="1" x14ac:dyDescent="0.25">
      <c r="A28" s="271" t="s">
        <v>200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37"/>
    </row>
    <row r="29" spans="1:109" ht="34.5" customHeight="1" x14ac:dyDescent="0.2">
      <c r="A29" s="271" t="s">
        <v>201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</row>
    <row r="30" spans="1:109" ht="21" customHeight="1" x14ac:dyDescent="0.25">
      <c r="A30" s="272" t="s">
        <v>151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2"/>
    </row>
    <row r="31" spans="1:109" ht="21" customHeight="1" x14ac:dyDescent="0.25">
      <c r="A31" s="246" t="s">
        <v>203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46"/>
      <c r="BT31" s="246"/>
      <c r="BU31" s="246"/>
      <c r="BV31" s="246"/>
      <c r="BW31" s="246"/>
      <c r="BX31" s="246"/>
      <c r="BY31" s="246"/>
      <c r="BZ31" s="246"/>
      <c r="CA31" s="246"/>
      <c r="CB31" s="246"/>
      <c r="CC31" s="246"/>
      <c r="CD31" s="246"/>
      <c r="CE31" s="246"/>
      <c r="CF31" s="246"/>
      <c r="CG31" s="246"/>
      <c r="CH31" s="246"/>
      <c r="CI31" s="246"/>
      <c r="CJ31" s="246"/>
      <c r="CK31" s="246"/>
      <c r="CL31" s="246"/>
      <c r="CM31" s="246"/>
      <c r="CN31" s="246"/>
      <c r="CO31" s="246"/>
      <c r="CP31" s="246"/>
      <c r="CQ31" s="246"/>
      <c r="CR31" s="246"/>
      <c r="CS31" s="246"/>
      <c r="CT31" s="246"/>
      <c r="CU31" s="246"/>
      <c r="CV31" s="246"/>
      <c r="CW31" s="246"/>
      <c r="CX31" s="246"/>
      <c r="CY31" s="246"/>
      <c r="CZ31" s="246"/>
      <c r="DA31" s="246"/>
      <c r="DB31" s="246"/>
      <c r="DC31" s="246"/>
      <c r="DD31" s="246"/>
      <c r="DE31" s="38"/>
    </row>
    <row r="32" spans="1:109" ht="21" customHeight="1" x14ac:dyDescent="0.2">
      <c r="A32" s="246" t="s">
        <v>204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6"/>
      <c r="BV32" s="246"/>
      <c r="BW32" s="246"/>
      <c r="BX32" s="246"/>
      <c r="BY32" s="246"/>
      <c r="BZ32" s="246"/>
      <c r="CA32" s="246"/>
      <c r="CB32" s="246"/>
      <c r="CC32" s="246"/>
      <c r="CD32" s="246"/>
      <c r="CE32" s="246"/>
      <c r="CF32" s="246"/>
      <c r="CG32" s="246"/>
      <c r="CH32" s="246"/>
      <c r="CI32" s="246"/>
      <c r="CJ32" s="246"/>
      <c r="CK32" s="246"/>
      <c r="CL32" s="246"/>
      <c r="CM32" s="246"/>
      <c r="CN32" s="246"/>
      <c r="CO32" s="246"/>
      <c r="CP32" s="246"/>
      <c r="CQ32" s="246"/>
      <c r="CR32" s="246"/>
      <c r="CS32" s="246"/>
      <c r="CT32" s="246"/>
      <c r="CU32" s="246"/>
      <c r="CV32" s="246"/>
      <c r="CW32" s="246"/>
      <c r="CX32" s="246"/>
      <c r="CY32" s="246"/>
      <c r="CZ32" s="246"/>
      <c r="DA32" s="246"/>
      <c r="DB32" s="246"/>
      <c r="DC32" s="246"/>
      <c r="DD32" s="246"/>
      <c r="DE32" s="246"/>
    </row>
    <row r="33" spans="1:109" ht="50.25" customHeight="1" x14ac:dyDescent="0.25">
      <c r="A33" s="246" t="s">
        <v>205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46"/>
      <c r="BT33" s="246"/>
      <c r="BU33" s="246"/>
      <c r="BV33" s="246"/>
      <c r="BW33" s="246"/>
      <c r="BX33" s="246"/>
      <c r="BY33" s="246"/>
      <c r="BZ33" s="246"/>
      <c r="CA33" s="246"/>
      <c r="CB33" s="246"/>
      <c r="CC33" s="246"/>
      <c r="CD33" s="246"/>
      <c r="CE33" s="246"/>
      <c r="CF33" s="246"/>
      <c r="CG33" s="246"/>
      <c r="CH33" s="246"/>
      <c r="CI33" s="246"/>
      <c r="CJ33" s="246"/>
      <c r="CK33" s="246"/>
      <c r="CL33" s="246"/>
      <c r="CM33" s="246"/>
      <c r="CN33" s="246"/>
      <c r="CO33" s="246"/>
      <c r="CP33" s="246"/>
      <c r="CQ33" s="246"/>
      <c r="CR33" s="246"/>
      <c r="CS33" s="246"/>
      <c r="CT33" s="246"/>
      <c r="CU33" s="246"/>
      <c r="CV33" s="246"/>
      <c r="CW33" s="246"/>
      <c r="CX33" s="246"/>
      <c r="CY33" s="246"/>
      <c r="CZ33" s="246"/>
      <c r="DA33" s="246"/>
      <c r="DB33" s="246"/>
      <c r="DC33" s="246"/>
      <c r="DD33" s="246"/>
      <c r="DE33" s="38"/>
    </row>
    <row r="34" spans="1:109" ht="38.25" customHeight="1" x14ac:dyDescent="0.25">
      <c r="A34" s="246" t="s">
        <v>206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/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/>
      <c r="CW34" s="246"/>
      <c r="CX34" s="246"/>
      <c r="CY34" s="246"/>
      <c r="CZ34" s="246"/>
      <c r="DA34" s="246"/>
      <c r="DB34" s="246"/>
      <c r="DC34" s="246"/>
      <c r="DD34" s="246"/>
      <c r="DE34" s="38"/>
    </row>
    <row r="35" spans="1:109" ht="65.25" customHeight="1" x14ac:dyDescent="0.25">
      <c r="A35" s="246" t="s">
        <v>207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  <c r="DE35" s="38"/>
    </row>
    <row r="36" spans="1:109" ht="22.5" customHeight="1" x14ac:dyDescent="0.25">
      <c r="A36" s="246" t="s">
        <v>208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38"/>
    </row>
    <row r="37" spans="1:109" ht="23.25" customHeight="1" x14ac:dyDescent="0.25">
      <c r="A37" s="246" t="s">
        <v>209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6"/>
      <c r="CD37" s="246"/>
      <c r="CE37" s="246"/>
      <c r="CF37" s="246"/>
      <c r="CG37" s="246"/>
      <c r="CH37" s="246"/>
      <c r="CI37" s="246"/>
      <c r="CJ37" s="246"/>
      <c r="CK37" s="246"/>
      <c r="CL37" s="246"/>
      <c r="CM37" s="246"/>
      <c r="CN37" s="246"/>
      <c r="CO37" s="246"/>
      <c r="CP37" s="246"/>
      <c r="CQ37" s="246"/>
      <c r="CR37" s="246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  <c r="DE37" s="38"/>
    </row>
    <row r="38" spans="1:109" ht="36" customHeight="1" x14ac:dyDescent="0.25">
      <c r="A38" s="246" t="s">
        <v>210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/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38"/>
    </row>
    <row r="39" spans="1:109" ht="20.25" customHeight="1" x14ac:dyDescent="0.25">
      <c r="A39" s="246" t="s">
        <v>211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38"/>
    </row>
    <row r="40" spans="1:109" ht="38.25" customHeight="1" x14ac:dyDescent="0.25">
      <c r="A40" s="246" t="s">
        <v>212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/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  <c r="DE40" s="38"/>
    </row>
    <row r="41" spans="1:109" ht="38.25" customHeight="1" x14ac:dyDescent="0.25">
      <c r="A41" s="246" t="s">
        <v>213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46"/>
      <c r="BT41" s="246"/>
      <c r="BU41" s="246"/>
      <c r="BV41" s="246"/>
      <c r="BW41" s="246"/>
      <c r="BX41" s="246"/>
      <c r="BY41" s="246"/>
      <c r="BZ41" s="246"/>
      <c r="CA41" s="246"/>
      <c r="CB41" s="246"/>
      <c r="CC41" s="246"/>
      <c r="CD41" s="246"/>
      <c r="CE41" s="246"/>
      <c r="CF41" s="246"/>
      <c r="CG41" s="246"/>
      <c r="CH41" s="246"/>
      <c r="CI41" s="246"/>
      <c r="CJ41" s="246"/>
      <c r="CK41" s="246"/>
      <c r="CL41" s="246"/>
      <c r="CM41" s="246"/>
      <c r="CN41" s="246"/>
      <c r="CO41" s="246"/>
      <c r="CP41" s="246"/>
      <c r="CQ41" s="246"/>
      <c r="CR41" s="246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  <c r="DE41" s="38"/>
    </row>
    <row r="42" spans="1:109" ht="38.25" customHeight="1" x14ac:dyDescent="0.25">
      <c r="A42" s="246" t="s">
        <v>214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  <c r="DB42" s="246"/>
      <c r="DC42" s="246"/>
      <c r="DD42" s="246"/>
      <c r="DE42" s="38"/>
    </row>
    <row r="43" spans="1:109" ht="69" customHeight="1" x14ac:dyDescent="0.25">
      <c r="A43" s="246" t="s">
        <v>215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  <c r="DB43" s="246"/>
      <c r="DC43" s="246"/>
      <c r="DD43" s="246"/>
      <c r="DE43" s="38"/>
    </row>
    <row r="44" spans="1:109" ht="23.25" customHeight="1" x14ac:dyDescent="0.25">
      <c r="A44" s="246" t="s">
        <v>216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38"/>
    </row>
    <row r="45" spans="1:109" ht="38.25" customHeight="1" x14ac:dyDescent="0.25">
      <c r="A45" s="246" t="s">
        <v>217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38"/>
    </row>
    <row r="46" spans="1:109" ht="24" customHeight="1" x14ac:dyDescent="0.25">
      <c r="A46" s="246" t="s">
        <v>218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6"/>
      <c r="CO46" s="246"/>
      <c r="CP46" s="246"/>
      <c r="CQ46" s="246"/>
      <c r="CR46" s="246"/>
      <c r="CS46" s="246"/>
      <c r="CT46" s="246"/>
      <c r="CU46" s="246"/>
      <c r="CV46" s="246"/>
      <c r="CW46" s="246"/>
      <c r="CX46" s="246"/>
      <c r="CY46" s="246"/>
      <c r="CZ46" s="246"/>
      <c r="DA46" s="246"/>
      <c r="DB46" s="246"/>
      <c r="DC46" s="246"/>
      <c r="DD46" s="246"/>
      <c r="DE46" s="38"/>
    </row>
    <row r="47" spans="1:109" ht="18" customHeight="1" x14ac:dyDescent="0.25">
      <c r="A47" s="246" t="s">
        <v>219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6"/>
      <c r="CO47" s="246"/>
      <c r="CP47" s="246"/>
      <c r="CQ47" s="246"/>
      <c r="CR47" s="246"/>
      <c r="CS47" s="246"/>
      <c r="CT47" s="246"/>
      <c r="CU47" s="246"/>
      <c r="CV47" s="246"/>
      <c r="CW47" s="246"/>
      <c r="CX47" s="246"/>
      <c r="CY47" s="246"/>
      <c r="CZ47" s="246"/>
      <c r="DA47" s="246"/>
      <c r="DB47" s="246"/>
      <c r="DC47" s="246"/>
      <c r="DD47" s="246"/>
      <c r="DE47" s="38"/>
    </row>
    <row r="48" spans="1:109" ht="51" customHeight="1" x14ac:dyDescent="0.2">
      <c r="A48" s="246" t="s">
        <v>220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6"/>
      <c r="CO48" s="246"/>
      <c r="CP48" s="246"/>
      <c r="CQ48" s="246"/>
      <c r="CR48" s="246"/>
      <c r="CS48" s="246"/>
      <c r="CT48" s="246"/>
      <c r="CU48" s="246"/>
      <c r="CV48" s="246"/>
      <c r="CW48" s="246"/>
      <c r="CX48" s="246"/>
      <c r="CY48" s="246"/>
      <c r="CZ48" s="246"/>
      <c r="DA48" s="246"/>
      <c r="DB48" s="246"/>
      <c r="DC48" s="246"/>
      <c r="DD48" s="246"/>
      <c r="DE48" s="246"/>
    </row>
    <row r="49" spans="1:242" ht="38.25" customHeight="1" x14ac:dyDescent="0.25">
      <c r="A49" s="246" t="s">
        <v>221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6"/>
      <c r="CO49" s="246"/>
      <c r="CP49" s="246"/>
      <c r="CQ49" s="246"/>
      <c r="CR49" s="246"/>
      <c r="CS49" s="246"/>
      <c r="CT49" s="246"/>
      <c r="CU49" s="246"/>
      <c r="CV49" s="246"/>
      <c r="CW49" s="246"/>
      <c r="CX49" s="246"/>
      <c r="CY49" s="246"/>
      <c r="CZ49" s="246"/>
      <c r="DA49" s="246"/>
      <c r="DB49" s="246"/>
      <c r="DC49" s="246"/>
      <c r="DD49" s="246"/>
      <c r="DE49" s="38"/>
    </row>
    <row r="50" spans="1:242" ht="112.5" customHeight="1" x14ac:dyDescent="0.25">
      <c r="A50" s="246" t="s">
        <v>241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6"/>
      <c r="CO50" s="246"/>
      <c r="CP50" s="246"/>
      <c r="CQ50" s="246"/>
      <c r="CR50" s="246"/>
      <c r="CS50" s="246"/>
      <c r="CT50" s="246"/>
      <c r="CU50" s="246"/>
      <c r="CV50" s="246"/>
      <c r="CW50" s="246"/>
      <c r="CX50" s="246"/>
      <c r="CY50" s="246"/>
      <c r="CZ50" s="246"/>
      <c r="DA50" s="246"/>
      <c r="DB50" s="246"/>
      <c r="DC50" s="246"/>
      <c r="DD50" s="246"/>
      <c r="DE50" s="38"/>
    </row>
    <row r="51" spans="1:242" ht="38.25" customHeight="1" x14ac:dyDescent="0.25">
      <c r="A51" s="246" t="s">
        <v>202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6"/>
      <c r="CO51" s="246"/>
      <c r="CP51" s="246"/>
      <c r="CQ51" s="246"/>
      <c r="CR51" s="246"/>
      <c r="CS51" s="246"/>
      <c r="CT51" s="246"/>
      <c r="CU51" s="246"/>
      <c r="CV51" s="246"/>
      <c r="CW51" s="246"/>
      <c r="CX51" s="246"/>
      <c r="CY51" s="246"/>
      <c r="CZ51" s="246"/>
      <c r="DA51" s="246"/>
      <c r="DB51" s="246"/>
      <c r="DC51" s="246"/>
      <c r="DD51" s="246"/>
      <c r="DE51" s="38"/>
      <c r="DO51" s="267"/>
      <c r="DP51" s="268"/>
      <c r="DQ51" s="268"/>
      <c r="DR51" s="268"/>
      <c r="DS51" s="268"/>
      <c r="DT51" s="268"/>
      <c r="DU51" s="268"/>
      <c r="DV51" s="268"/>
      <c r="DW51" s="268"/>
      <c r="DX51" s="268"/>
      <c r="DY51" s="268"/>
      <c r="DZ51" s="268"/>
      <c r="EA51" s="268"/>
      <c r="EB51" s="268"/>
      <c r="EC51" s="268"/>
      <c r="ED51" s="268"/>
      <c r="EE51" s="268"/>
      <c r="EF51" s="268"/>
      <c r="EG51" s="268"/>
      <c r="EH51" s="268"/>
      <c r="EI51" s="268"/>
      <c r="EJ51" s="268"/>
      <c r="EK51" s="268"/>
      <c r="EL51" s="268"/>
      <c r="EM51" s="268"/>
      <c r="EN51" s="268"/>
      <c r="EO51" s="268"/>
      <c r="EP51" s="268"/>
      <c r="EQ51" s="268"/>
      <c r="ER51" s="268"/>
      <c r="ES51" s="268"/>
      <c r="ET51" s="268"/>
      <c r="EU51" s="268"/>
      <c r="EV51" s="268"/>
      <c r="EW51" s="268"/>
      <c r="EX51" s="268"/>
      <c r="EY51" s="268"/>
      <c r="EZ51" s="268"/>
      <c r="FA51" s="268"/>
      <c r="FB51" s="268"/>
      <c r="FC51" s="268"/>
      <c r="FD51" s="268"/>
      <c r="FE51" s="268"/>
      <c r="FF51" s="268"/>
      <c r="FG51" s="268"/>
      <c r="FH51" s="268"/>
      <c r="FI51" s="268"/>
      <c r="FJ51" s="268"/>
      <c r="FK51" s="268"/>
      <c r="FL51" s="268"/>
      <c r="FM51" s="268"/>
      <c r="FN51" s="268"/>
      <c r="FO51" s="268"/>
      <c r="FP51" s="268"/>
      <c r="FQ51" s="268"/>
      <c r="FR51" s="268"/>
      <c r="FS51" s="268"/>
      <c r="FT51" s="268"/>
      <c r="FU51" s="268"/>
      <c r="FV51" s="268"/>
      <c r="FW51" s="268"/>
      <c r="FX51" s="268"/>
      <c r="FY51" s="268"/>
      <c r="FZ51" s="268"/>
      <c r="GA51" s="268"/>
      <c r="GB51" s="268"/>
      <c r="GC51" s="268"/>
      <c r="GD51" s="268"/>
      <c r="GE51" s="268"/>
      <c r="GF51" s="268"/>
      <c r="GG51" s="268"/>
      <c r="GH51" s="268"/>
      <c r="GI51" s="268"/>
      <c r="GJ51" s="268"/>
      <c r="GK51" s="268"/>
      <c r="GL51" s="268"/>
      <c r="GM51" s="268"/>
      <c r="GN51" s="268"/>
      <c r="GO51" s="268"/>
      <c r="GP51" s="268"/>
      <c r="GQ51" s="268"/>
      <c r="GR51" s="268"/>
      <c r="GS51" s="268"/>
      <c r="GT51" s="268"/>
      <c r="GU51" s="268"/>
      <c r="GV51" s="268"/>
      <c r="GW51" s="268"/>
      <c r="GX51" s="268"/>
      <c r="GY51" s="268"/>
      <c r="GZ51" s="268"/>
      <c r="HA51" s="268"/>
      <c r="HB51" s="268"/>
      <c r="HC51" s="268"/>
      <c r="HD51" s="268"/>
      <c r="HE51" s="268"/>
      <c r="HF51" s="268"/>
      <c r="HG51" s="268"/>
      <c r="HH51" s="268"/>
      <c r="HI51" s="268"/>
      <c r="HJ51" s="268"/>
      <c r="HK51" s="268"/>
      <c r="HL51" s="268"/>
      <c r="HM51" s="268"/>
      <c r="HN51" s="268"/>
      <c r="HO51" s="268"/>
      <c r="HP51" s="268"/>
      <c r="HQ51" s="268"/>
      <c r="HR51" s="268"/>
      <c r="HS51" s="268"/>
      <c r="HT51" s="268"/>
      <c r="HU51" s="268"/>
      <c r="HV51" s="268"/>
      <c r="HW51" s="268"/>
      <c r="HX51" s="268"/>
      <c r="HY51" s="268"/>
      <c r="HZ51" s="268"/>
      <c r="IA51" s="268"/>
      <c r="IB51" s="268"/>
      <c r="IC51" s="268"/>
      <c r="ID51" s="268"/>
      <c r="IE51" s="268"/>
      <c r="IF51" s="268"/>
      <c r="IG51" s="268"/>
      <c r="IH51" s="268"/>
    </row>
    <row r="52" spans="1:242" ht="18.75" customHeight="1" x14ac:dyDescent="0.25">
      <c r="A52" s="36" t="s">
        <v>53</v>
      </c>
      <c r="B52" s="36"/>
      <c r="C52" s="36"/>
      <c r="D52" s="36"/>
      <c r="E52" s="36">
        <v>0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2"/>
    </row>
    <row r="53" spans="1:242" ht="33.75" customHeight="1" x14ac:dyDescent="0.25">
      <c r="A53" s="269" t="s">
        <v>513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9"/>
      <c r="CT53" s="269"/>
      <c r="CU53" s="269"/>
      <c r="CV53" s="269"/>
      <c r="CW53" s="269"/>
      <c r="CX53" s="269"/>
      <c r="CY53" s="269"/>
      <c r="CZ53" s="269"/>
      <c r="DA53" s="269"/>
      <c r="DB53" s="269"/>
      <c r="DC53" s="269"/>
      <c r="DD53" s="269"/>
      <c r="DE53" s="52"/>
    </row>
    <row r="54" spans="1:242" s="6" customFormat="1" ht="25.5" customHeight="1" x14ac:dyDescent="0.25">
      <c r="A54" s="270" t="s">
        <v>511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70"/>
      <c r="BV54" s="270"/>
      <c r="BW54" s="270"/>
      <c r="BX54" s="270"/>
      <c r="BY54" s="270"/>
      <c r="BZ54" s="270"/>
      <c r="CA54" s="270"/>
      <c r="CB54" s="270"/>
      <c r="CC54" s="270"/>
      <c r="CD54" s="270"/>
      <c r="CE54" s="270"/>
      <c r="CF54" s="270"/>
      <c r="CG54" s="270"/>
      <c r="CH54" s="270"/>
      <c r="CI54" s="270"/>
      <c r="CJ54" s="270"/>
      <c r="CK54" s="270"/>
      <c r="CL54" s="270"/>
      <c r="CM54" s="270"/>
      <c r="CN54" s="270"/>
      <c r="CO54" s="270"/>
      <c r="CP54" s="270"/>
      <c r="CQ54" s="270"/>
      <c r="CR54" s="270"/>
      <c r="CS54" s="270"/>
      <c r="CT54" s="270"/>
      <c r="CU54" s="270"/>
      <c r="CV54" s="270"/>
      <c r="CW54" s="270"/>
      <c r="CX54" s="270"/>
      <c r="CY54" s="270"/>
      <c r="CZ54" s="270"/>
      <c r="DA54" s="270"/>
      <c r="DB54" s="270"/>
      <c r="DC54" s="270"/>
      <c r="DD54" s="270"/>
      <c r="DE54" s="124"/>
    </row>
    <row r="55" spans="1:242" ht="30.75" customHeight="1" x14ac:dyDescent="0.25">
      <c r="A55" s="269" t="s">
        <v>512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9"/>
      <c r="CT55" s="269"/>
      <c r="CU55" s="269"/>
      <c r="CV55" s="269"/>
      <c r="CW55" s="269"/>
      <c r="CX55" s="269"/>
      <c r="CY55" s="269"/>
      <c r="CZ55" s="269"/>
      <c r="DA55" s="269"/>
      <c r="DB55" s="269"/>
      <c r="DC55" s="269"/>
      <c r="DD55" s="269"/>
      <c r="DE55" s="52"/>
    </row>
    <row r="56" spans="1:242" ht="15.6" customHeight="1" x14ac:dyDescent="0.25">
      <c r="A56" s="269" t="s">
        <v>240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  <c r="AZ56" s="269"/>
      <c r="BA56" s="269"/>
      <c r="BB56" s="269"/>
      <c r="BC56" s="269"/>
      <c r="BD56" s="269"/>
      <c r="BE56" s="269"/>
      <c r="BF56" s="269"/>
      <c r="BG56" s="269"/>
      <c r="BH56" s="269"/>
      <c r="BI56" s="269"/>
      <c r="BJ56" s="269"/>
      <c r="BK56" s="269"/>
      <c r="BL56" s="269"/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269"/>
      <c r="CL56" s="269"/>
      <c r="CM56" s="269"/>
      <c r="CN56" s="269"/>
      <c r="CO56" s="269"/>
      <c r="CP56" s="269"/>
      <c r="CQ56" s="269"/>
      <c r="CR56" s="269"/>
      <c r="CS56" s="269"/>
      <c r="CT56" s="269"/>
      <c r="CU56" s="269"/>
      <c r="CV56" s="269"/>
      <c r="CW56" s="269"/>
      <c r="CX56" s="269"/>
      <c r="CY56" s="269"/>
      <c r="CZ56" s="269"/>
      <c r="DA56" s="269"/>
      <c r="DB56" s="269"/>
      <c r="DC56" s="269"/>
      <c r="DD56" s="269"/>
    </row>
    <row r="62" spans="1:242" x14ac:dyDescent="0.2">
      <c r="J62" s="12">
        <v>0</v>
      </c>
    </row>
  </sheetData>
  <mergeCells count="77">
    <mergeCell ref="A15:AE15"/>
    <mergeCell ref="A27:DD27"/>
    <mergeCell ref="A32:DE32"/>
    <mergeCell ref="A35:DD35"/>
    <mergeCell ref="BE1:DD1"/>
    <mergeCell ref="BE2:DD2"/>
    <mergeCell ref="BE3:DD3"/>
    <mergeCell ref="BZ4:DD4"/>
    <mergeCell ref="BE5:BX5"/>
    <mergeCell ref="BZ5:DD5"/>
    <mergeCell ref="BN6:BO6"/>
    <mergeCell ref="BP6:BS6"/>
    <mergeCell ref="BT6:BU6"/>
    <mergeCell ref="BV6:CJ6"/>
    <mergeCell ref="CK6:CM6"/>
    <mergeCell ref="CN6:CQ6"/>
    <mergeCell ref="BE4:BX4"/>
    <mergeCell ref="A56:DD56"/>
    <mergeCell ref="A24:DD24"/>
    <mergeCell ref="A23:AX23"/>
    <mergeCell ref="A45:DD45"/>
    <mergeCell ref="A46:DD46"/>
    <mergeCell ref="A33:DD33"/>
    <mergeCell ref="A30:AX30"/>
    <mergeCell ref="A31:DD31"/>
    <mergeCell ref="A28:DD28"/>
    <mergeCell ref="A29:DE29"/>
    <mergeCell ref="A34:DD34"/>
    <mergeCell ref="A25:DD25"/>
    <mergeCell ref="A26:DD26"/>
    <mergeCell ref="A36:DD36"/>
    <mergeCell ref="A37:DD37"/>
    <mergeCell ref="A38:DD38"/>
    <mergeCell ref="A39:DD39"/>
    <mergeCell ref="A40:DD40"/>
    <mergeCell ref="A41:DD41"/>
    <mergeCell ref="A42:DD42"/>
    <mergeCell ref="A43:DD43"/>
    <mergeCell ref="A44:DD44"/>
    <mergeCell ref="DO51:IH51"/>
    <mergeCell ref="A55:DD55"/>
    <mergeCell ref="A47:DD47"/>
    <mergeCell ref="A48:DE48"/>
    <mergeCell ref="A49:DD49"/>
    <mergeCell ref="A51:DD51"/>
    <mergeCell ref="A53:DD53"/>
    <mergeCell ref="A50:DD50"/>
    <mergeCell ref="A54:DD54"/>
    <mergeCell ref="CO13:DD13"/>
    <mergeCell ref="CO14:DD14"/>
    <mergeCell ref="CO11:DD11"/>
    <mergeCell ref="CO12:DD12"/>
    <mergeCell ref="AF15:BY16"/>
    <mergeCell ref="CB15:CN15"/>
    <mergeCell ref="CO15:DD15"/>
    <mergeCell ref="CB16:CN16"/>
    <mergeCell ref="CO16:DD16"/>
    <mergeCell ref="A8:DD8"/>
    <mergeCell ref="A9:DD9"/>
    <mergeCell ref="AN12:AQ12"/>
    <mergeCell ref="AU12:BI12"/>
    <mergeCell ref="BJ12:BM12"/>
    <mergeCell ref="BN12:BP12"/>
    <mergeCell ref="CD12:CN12"/>
    <mergeCell ref="CO10:DD10"/>
    <mergeCell ref="CB17:CN17"/>
    <mergeCell ref="CO17:DD17"/>
    <mergeCell ref="A22:AN22"/>
    <mergeCell ref="AO22:DD22"/>
    <mergeCell ref="CB18:CN18"/>
    <mergeCell ref="CO18:DD18"/>
    <mergeCell ref="CB19:CN19"/>
    <mergeCell ref="CO19:DD19"/>
    <mergeCell ref="A20:AN20"/>
    <mergeCell ref="AO20:BY20"/>
    <mergeCell ref="CB20:CN20"/>
    <mergeCell ref="CO20:DD20"/>
  </mergeCells>
  <pageMargins left="0.70866141732283472" right="0.27559055118110237" top="0.41" bottom="0.39370078740157483" header="0.19685039370078741" footer="0.19685039370078741"/>
  <pageSetup paperSize="9" scale="72" orientation="portrait" r:id="rId1"/>
  <headerFooter alignWithMargins="0"/>
  <rowBreaks count="1" manualBreakCount="1">
    <brk id="35" max="10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264"/>
  <sheetViews>
    <sheetView topLeftCell="A102" workbookViewId="0">
      <selection activeCell="CJ114" sqref="CJ114:DA114"/>
    </sheetView>
  </sheetViews>
  <sheetFormatPr defaultColWidth="0.85546875" defaultRowHeight="15" x14ac:dyDescent="0.25"/>
  <cols>
    <col min="1" max="29" width="0.85546875" style="132"/>
    <col min="30" max="30" width="3" style="132" customWidth="1"/>
    <col min="31" max="40" width="0.85546875" style="132"/>
    <col min="41" max="41" width="2.5703125" style="132" customWidth="1"/>
    <col min="42" max="113" width="0.85546875" style="132"/>
    <col min="114" max="114" width="12.5703125" style="132" bestFit="1" customWidth="1"/>
    <col min="115" max="16384" width="0.85546875" style="132"/>
  </cols>
  <sheetData>
    <row r="1" spans="1:119" ht="10.5" customHeight="1" x14ac:dyDescent="0.25"/>
    <row r="2" spans="1:119" s="133" customFormat="1" ht="14.25" x14ac:dyDescent="0.2">
      <c r="A2" s="524" t="s">
        <v>269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/>
      <c r="BL2" s="524"/>
      <c r="BM2" s="524"/>
      <c r="BN2" s="524"/>
      <c r="BO2" s="524"/>
      <c r="BP2" s="524"/>
      <c r="BQ2" s="524"/>
      <c r="BR2" s="524"/>
      <c r="BS2" s="524"/>
      <c r="BT2" s="524"/>
      <c r="BU2" s="524"/>
      <c r="BV2" s="524"/>
      <c r="BW2" s="524"/>
      <c r="BX2" s="524"/>
      <c r="BY2" s="524"/>
      <c r="BZ2" s="524"/>
      <c r="CA2" s="524"/>
      <c r="CB2" s="524"/>
      <c r="CC2" s="524"/>
      <c r="CD2" s="524"/>
      <c r="CE2" s="524"/>
      <c r="CF2" s="524"/>
      <c r="CG2" s="524"/>
      <c r="CH2" s="524"/>
      <c r="CI2" s="524"/>
      <c r="CJ2" s="524"/>
      <c r="CK2" s="524"/>
      <c r="CL2" s="524"/>
      <c r="CM2" s="524"/>
      <c r="CN2" s="524"/>
      <c r="CO2" s="524"/>
      <c r="CP2" s="524"/>
      <c r="CQ2" s="524"/>
      <c r="CR2" s="524"/>
      <c r="CS2" s="524"/>
      <c r="CT2" s="524"/>
      <c r="CU2" s="524"/>
      <c r="CV2" s="524"/>
      <c r="CW2" s="524"/>
      <c r="CX2" s="524"/>
      <c r="CY2" s="524"/>
      <c r="CZ2" s="524"/>
      <c r="DA2" s="524"/>
      <c r="DH2" s="524">
        <v>212</v>
      </c>
      <c r="DI2" s="524"/>
      <c r="DJ2" s="524"/>
      <c r="DK2" s="524"/>
      <c r="DL2" s="524"/>
      <c r="DM2" s="524"/>
      <c r="DN2" s="524"/>
      <c r="DO2" s="524"/>
    </row>
    <row r="3" spans="1:119" ht="10.5" customHeight="1" x14ac:dyDescent="0.25"/>
    <row r="4" spans="1:119" s="134" customFormat="1" ht="45" customHeight="1" x14ac:dyDescent="0.25">
      <c r="A4" s="525" t="s">
        <v>259</v>
      </c>
      <c r="B4" s="526"/>
      <c r="C4" s="526"/>
      <c r="D4" s="526"/>
      <c r="E4" s="526"/>
      <c r="F4" s="527"/>
      <c r="G4" s="525" t="s">
        <v>270</v>
      </c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7"/>
      <c r="AE4" s="525" t="s">
        <v>271</v>
      </c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  <c r="BB4" s="526"/>
      <c r="BC4" s="527"/>
      <c r="BD4" s="525" t="s">
        <v>272</v>
      </c>
      <c r="BE4" s="526"/>
      <c r="BF4" s="526"/>
      <c r="BG4" s="526"/>
      <c r="BH4" s="526"/>
      <c r="BI4" s="526"/>
      <c r="BJ4" s="526"/>
      <c r="BK4" s="526"/>
      <c r="BL4" s="526"/>
      <c r="BM4" s="526"/>
      <c r="BN4" s="526"/>
      <c r="BO4" s="526"/>
      <c r="BP4" s="526"/>
      <c r="BQ4" s="526"/>
      <c r="BR4" s="526"/>
      <c r="BS4" s="527"/>
      <c r="BT4" s="525" t="s">
        <v>273</v>
      </c>
      <c r="BU4" s="526"/>
      <c r="BV4" s="526"/>
      <c r="BW4" s="526"/>
      <c r="BX4" s="526"/>
      <c r="BY4" s="526"/>
      <c r="BZ4" s="526"/>
      <c r="CA4" s="526"/>
      <c r="CB4" s="526"/>
      <c r="CC4" s="526"/>
      <c r="CD4" s="526"/>
      <c r="CE4" s="526"/>
      <c r="CF4" s="526"/>
      <c r="CG4" s="526"/>
      <c r="CH4" s="526"/>
      <c r="CI4" s="527"/>
      <c r="CJ4" s="525" t="s">
        <v>274</v>
      </c>
      <c r="CK4" s="526"/>
      <c r="CL4" s="526"/>
      <c r="CM4" s="526"/>
      <c r="CN4" s="526"/>
      <c r="CO4" s="526"/>
      <c r="CP4" s="526"/>
      <c r="CQ4" s="526"/>
      <c r="CR4" s="526"/>
      <c r="CS4" s="526"/>
      <c r="CT4" s="526"/>
      <c r="CU4" s="526"/>
      <c r="CV4" s="526"/>
      <c r="CW4" s="526"/>
      <c r="CX4" s="526"/>
      <c r="CY4" s="526"/>
      <c r="CZ4" s="526"/>
      <c r="DA4" s="527"/>
    </row>
    <row r="5" spans="1:119" s="135" customFormat="1" ht="13.15" customHeight="1" x14ac:dyDescent="0.3">
      <c r="A5" s="517">
        <v>1</v>
      </c>
      <c r="B5" s="517"/>
      <c r="C5" s="517"/>
      <c r="D5" s="517"/>
      <c r="E5" s="517"/>
      <c r="F5" s="517"/>
      <c r="G5" s="517">
        <v>2</v>
      </c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>
        <v>3</v>
      </c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/>
      <c r="AY5" s="517"/>
      <c r="AZ5" s="517"/>
      <c r="BA5" s="517"/>
      <c r="BB5" s="517"/>
      <c r="BC5" s="517"/>
      <c r="BD5" s="517">
        <v>4</v>
      </c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  <c r="BP5" s="517"/>
      <c r="BQ5" s="517"/>
      <c r="BR5" s="517"/>
      <c r="BS5" s="517"/>
      <c r="BT5" s="517">
        <v>5</v>
      </c>
      <c r="BU5" s="517"/>
      <c r="BV5" s="517"/>
      <c r="BW5" s="517"/>
      <c r="BX5" s="517"/>
      <c r="BY5" s="517"/>
      <c r="BZ5" s="517"/>
      <c r="CA5" s="517"/>
      <c r="CB5" s="517"/>
      <c r="CC5" s="517"/>
      <c r="CD5" s="517"/>
      <c r="CE5" s="517"/>
      <c r="CF5" s="517"/>
      <c r="CG5" s="517"/>
      <c r="CH5" s="517"/>
      <c r="CI5" s="517"/>
      <c r="CJ5" s="517">
        <v>6</v>
      </c>
      <c r="CK5" s="517"/>
      <c r="CL5" s="517"/>
      <c r="CM5" s="517"/>
      <c r="CN5" s="517"/>
      <c r="CO5" s="517"/>
      <c r="CP5" s="517"/>
      <c r="CQ5" s="517"/>
      <c r="CR5" s="517"/>
      <c r="CS5" s="517"/>
      <c r="CT5" s="517"/>
      <c r="CU5" s="517"/>
      <c r="CV5" s="517"/>
      <c r="CW5" s="517"/>
      <c r="CX5" s="517"/>
      <c r="CY5" s="517"/>
      <c r="CZ5" s="517"/>
      <c r="DA5" s="517"/>
    </row>
    <row r="6" spans="1:119" s="135" customFormat="1" ht="39" customHeight="1" x14ac:dyDescent="0.25">
      <c r="A6" s="538"/>
      <c r="B6" s="539"/>
      <c r="C6" s="539"/>
      <c r="D6" s="539"/>
      <c r="E6" s="539"/>
      <c r="F6" s="540"/>
      <c r="G6" s="521" t="s">
        <v>440</v>
      </c>
      <c r="H6" s="522" t="s">
        <v>440</v>
      </c>
      <c r="I6" s="522" t="s">
        <v>440</v>
      </c>
      <c r="J6" s="522" t="s">
        <v>440</v>
      </c>
      <c r="K6" s="522" t="s">
        <v>440</v>
      </c>
      <c r="L6" s="522" t="s">
        <v>440</v>
      </c>
      <c r="M6" s="522" t="s">
        <v>440</v>
      </c>
      <c r="N6" s="522" t="s">
        <v>440</v>
      </c>
      <c r="O6" s="522" t="s">
        <v>440</v>
      </c>
      <c r="P6" s="522" t="s">
        <v>440</v>
      </c>
      <c r="Q6" s="522" t="s">
        <v>440</v>
      </c>
      <c r="R6" s="522" t="s">
        <v>440</v>
      </c>
      <c r="S6" s="522" t="s">
        <v>440</v>
      </c>
      <c r="T6" s="522" t="s">
        <v>440</v>
      </c>
      <c r="U6" s="522" t="s">
        <v>440</v>
      </c>
      <c r="V6" s="522" t="s">
        <v>440</v>
      </c>
      <c r="W6" s="522" t="s">
        <v>440</v>
      </c>
      <c r="X6" s="522" t="s">
        <v>440</v>
      </c>
      <c r="Y6" s="522" t="s">
        <v>440</v>
      </c>
      <c r="Z6" s="522" t="s">
        <v>440</v>
      </c>
      <c r="AA6" s="522" t="s">
        <v>440</v>
      </c>
      <c r="AB6" s="522" t="s">
        <v>440</v>
      </c>
      <c r="AC6" s="522" t="s">
        <v>440</v>
      </c>
      <c r="AD6" s="523" t="s">
        <v>440</v>
      </c>
      <c r="AE6" s="541">
        <f>CJ6/BD6</f>
        <v>2750</v>
      </c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3"/>
      <c r="BD6" s="541">
        <v>2</v>
      </c>
      <c r="BE6" s="542">
        <v>2</v>
      </c>
      <c r="BF6" s="542">
        <v>2</v>
      </c>
      <c r="BG6" s="542">
        <v>2</v>
      </c>
      <c r="BH6" s="542">
        <v>2</v>
      </c>
      <c r="BI6" s="542">
        <v>2</v>
      </c>
      <c r="BJ6" s="542">
        <v>2</v>
      </c>
      <c r="BK6" s="542">
        <v>2</v>
      </c>
      <c r="BL6" s="542">
        <v>2</v>
      </c>
      <c r="BM6" s="542">
        <v>2</v>
      </c>
      <c r="BN6" s="542">
        <v>2</v>
      </c>
      <c r="BO6" s="542">
        <v>2</v>
      </c>
      <c r="BP6" s="542"/>
      <c r="BQ6" s="542">
        <v>2</v>
      </c>
      <c r="BR6" s="542">
        <v>2</v>
      </c>
      <c r="BS6" s="543">
        <v>2</v>
      </c>
      <c r="BT6" s="541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3"/>
      <c r="CJ6" s="544">
        <v>5500</v>
      </c>
      <c r="CK6" s="545">
        <v>5500</v>
      </c>
      <c r="CL6" s="545">
        <v>5500</v>
      </c>
      <c r="CM6" s="545">
        <v>5500</v>
      </c>
      <c r="CN6" s="545"/>
      <c r="CO6" s="545">
        <v>5500</v>
      </c>
      <c r="CP6" s="545">
        <v>5500</v>
      </c>
      <c r="CQ6" s="545">
        <v>5500</v>
      </c>
      <c r="CR6" s="545">
        <v>5500</v>
      </c>
      <c r="CS6" s="545">
        <v>5500</v>
      </c>
      <c r="CT6" s="545">
        <v>5500</v>
      </c>
      <c r="CU6" s="545">
        <v>5500</v>
      </c>
      <c r="CV6" s="545">
        <v>5500</v>
      </c>
      <c r="CW6" s="545">
        <v>5500</v>
      </c>
      <c r="CX6" s="545">
        <v>5500</v>
      </c>
      <c r="CY6" s="545">
        <v>5500</v>
      </c>
      <c r="CZ6" s="545">
        <v>5500</v>
      </c>
      <c r="DA6" s="546">
        <v>5500</v>
      </c>
    </row>
    <row r="7" spans="1:119" s="135" customFormat="1" ht="39" customHeight="1" x14ac:dyDescent="0.25">
      <c r="A7" s="538"/>
      <c r="B7" s="539"/>
      <c r="C7" s="539"/>
      <c r="D7" s="539"/>
      <c r="E7" s="539"/>
      <c r="F7" s="540"/>
      <c r="G7" s="521" t="s">
        <v>441</v>
      </c>
      <c r="H7" s="522" t="s">
        <v>441</v>
      </c>
      <c r="I7" s="522" t="s">
        <v>441</v>
      </c>
      <c r="J7" s="522" t="s">
        <v>441</v>
      </c>
      <c r="K7" s="522" t="s">
        <v>441</v>
      </c>
      <c r="L7" s="522" t="s">
        <v>441</v>
      </c>
      <c r="M7" s="522" t="s">
        <v>441</v>
      </c>
      <c r="N7" s="522" t="s">
        <v>441</v>
      </c>
      <c r="O7" s="522" t="s">
        <v>441</v>
      </c>
      <c r="P7" s="522" t="s">
        <v>441</v>
      </c>
      <c r="Q7" s="522" t="s">
        <v>441</v>
      </c>
      <c r="R7" s="522" t="s">
        <v>441</v>
      </c>
      <c r="S7" s="522" t="s">
        <v>441</v>
      </c>
      <c r="T7" s="522" t="s">
        <v>441</v>
      </c>
      <c r="U7" s="522" t="s">
        <v>441</v>
      </c>
      <c r="V7" s="522" t="s">
        <v>441</v>
      </c>
      <c r="W7" s="522" t="s">
        <v>441</v>
      </c>
      <c r="X7" s="522" t="s">
        <v>441</v>
      </c>
      <c r="Y7" s="522" t="s">
        <v>441</v>
      </c>
      <c r="Z7" s="522" t="s">
        <v>441</v>
      </c>
      <c r="AA7" s="522" t="s">
        <v>441</v>
      </c>
      <c r="AB7" s="522" t="s">
        <v>441</v>
      </c>
      <c r="AC7" s="522" t="s">
        <v>441</v>
      </c>
      <c r="AD7" s="523" t="s">
        <v>441</v>
      </c>
      <c r="AE7" s="571">
        <f t="shared" ref="AE7:AE8" si="0">CJ7/BD7</f>
        <v>1700</v>
      </c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572"/>
      <c r="BA7" s="572"/>
      <c r="BB7" s="572"/>
      <c r="BC7" s="573"/>
      <c r="BD7" s="541">
        <v>2</v>
      </c>
      <c r="BE7" s="542">
        <v>7</v>
      </c>
      <c r="BF7" s="542">
        <v>7</v>
      </c>
      <c r="BG7" s="542">
        <v>7</v>
      </c>
      <c r="BH7" s="542">
        <v>7</v>
      </c>
      <c r="BI7" s="542">
        <v>7</v>
      </c>
      <c r="BJ7" s="542">
        <v>7</v>
      </c>
      <c r="BK7" s="542">
        <v>7</v>
      </c>
      <c r="BL7" s="542">
        <v>7</v>
      </c>
      <c r="BM7" s="542">
        <v>7</v>
      </c>
      <c r="BN7" s="542">
        <v>7</v>
      </c>
      <c r="BO7" s="542">
        <v>7</v>
      </c>
      <c r="BP7" s="542">
        <v>7</v>
      </c>
      <c r="BQ7" s="542">
        <v>7</v>
      </c>
      <c r="BR7" s="542">
        <v>7</v>
      </c>
      <c r="BS7" s="543">
        <v>7</v>
      </c>
      <c r="BT7" s="541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  <c r="CI7" s="543"/>
      <c r="CJ7" s="544">
        <v>3400</v>
      </c>
      <c r="CK7" s="545">
        <v>6400</v>
      </c>
      <c r="CL7" s="545">
        <v>6400</v>
      </c>
      <c r="CM7" s="545">
        <v>6400</v>
      </c>
      <c r="CN7" s="545">
        <v>6400</v>
      </c>
      <c r="CO7" s="545">
        <v>6400</v>
      </c>
      <c r="CP7" s="545">
        <v>6400</v>
      </c>
      <c r="CQ7" s="545">
        <v>6400</v>
      </c>
      <c r="CR7" s="545">
        <v>6400</v>
      </c>
      <c r="CS7" s="545">
        <v>6400</v>
      </c>
      <c r="CT7" s="545">
        <v>6400</v>
      </c>
      <c r="CU7" s="545">
        <v>6400</v>
      </c>
      <c r="CV7" s="545">
        <v>6400</v>
      </c>
      <c r="CW7" s="545">
        <v>6400</v>
      </c>
      <c r="CX7" s="545">
        <v>6400</v>
      </c>
      <c r="CY7" s="545">
        <v>6400</v>
      </c>
      <c r="CZ7" s="545">
        <v>6400</v>
      </c>
      <c r="DA7" s="546">
        <v>6400</v>
      </c>
    </row>
    <row r="8" spans="1:119" s="136" customFormat="1" ht="39" customHeight="1" x14ac:dyDescent="0.25">
      <c r="A8" s="514"/>
      <c r="B8" s="514"/>
      <c r="C8" s="514"/>
      <c r="D8" s="514"/>
      <c r="E8" s="514"/>
      <c r="F8" s="514"/>
      <c r="G8" s="521" t="s">
        <v>442</v>
      </c>
      <c r="H8" s="522" t="s">
        <v>442</v>
      </c>
      <c r="I8" s="522" t="s">
        <v>442</v>
      </c>
      <c r="J8" s="522" t="s">
        <v>442</v>
      </c>
      <c r="K8" s="522" t="s">
        <v>442</v>
      </c>
      <c r="L8" s="522" t="s">
        <v>442</v>
      </c>
      <c r="M8" s="522" t="s">
        <v>442</v>
      </c>
      <c r="N8" s="522" t="s">
        <v>442</v>
      </c>
      <c r="O8" s="522" t="s">
        <v>442</v>
      </c>
      <c r="P8" s="522" t="s">
        <v>442</v>
      </c>
      <c r="Q8" s="522" t="s">
        <v>442</v>
      </c>
      <c r="R8" s="522" t="s">
        <v>442</v>
      </c>
      <c r="S8" s="522" t="s">
        <v>442</v>
      </c>
      <c r="T8" s="522" t="s">
        <v>442</v>
      </c>
      <c r="U8" s="522" t="s">
        <v>442</v>
      </c>
      <c r="V8" s="522" t="s">
        <v>442</v>
      </c>
      <c r="W8" s="522" t="s">
        <v>442</v>
      </c>
      <c r="X8" s="522" t="s">
        <v>442</v>
      </c>
      <c r="Y8" s="522" t="s">
        <v>442</v>
      </c>
      <c r="Z8" s="522" t="s">
        <v>442</v>
      </c>
      <c r="AA8" s="522" t="s">
        <v>442</v>
      </c>
      <c r="AB8" s="522" t="s">
        <v>442</v>
      </c>
      <c r="AC8" s="522" t="s">
        <v>442</v>
      </c>
      <c r="AD8" s="523" t="s">
        <v>442</v>
      </c>
      <c r="AE8" s="541">
        <f t="shared" si="0"/>
        <v>10000</v>
      </c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3"/>
      <c r="BD8" s="513">
        <v>2</v>
      </c>
      <c r="BE8" s="513">
        <v>2</v>
      </c>
      <c r="BF8" s="513">
        <v>2</v>
      </c>
      <c r="BG8" s="513">
        <v>2</v>
      </c>
      <c r="BH8" s="513">
        <v>2</v>
      </c>
      <c r="BI8" s="513">
        <v>2</v>
      </c>
      <c r="BJ8" s="513">
        <v>2</v>
      </c>
      <c r="BK8" s="513">
        <v>2</v>
      </c>
      <c r="BL8" s="513">
        <v>2</v>
      </c>
      <c r="BM8" s="513">
        <v>2</v>
      </c>
      <c r="BN8" s="513">
        <v>2</v>
      </c>
      <c r="BO8" s="513">
        <v>2</v>
      </c>
      <c r="BP8" s="513">
        <v>2</v>
      </c>
      <c r="BQ8" s="513">
        <v>2</v>
      </c>
      <c r="BR8" s="513">
        <v>2</v>
      </c>
      <c r="BS8" s="513">
        <v>2</v>
      </c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3"/>
      <c r="CG8" s="513"/>
      <c r="CH8" s="513"/>
      <c r="CI8" s="513"/>
      <c r="CJ8" s="515">
        <v>20000</v>
      </c>
      <c r="CK8" s="515">
        <v>20000</v>
      </c>
      <c r="CL8" s="515">
        <v>20000</v>
      </c>
      <c r="CM8" s="515">
        <v>20000</v>
      </c>
      <c r="CN8" s="515">
        <v>20000</v>
      </c>
      <c r="CO8" s="515">
        <v>20000</v>
      </c>
      <c r="CP8" s="515">
        <v>20000</v>
      </c>
      <c r="CQ8" s="515">
        <v>20000</v>
      </c>
      <c r="CR8" s="515">
        <v>20000</v>
      </c>
      <c r="CS8" s="515">
        <v>20000</v>
      </c>
      <c r="CT8" s="515">
        <v>20000</v>
      </c>
      <c r="CU8" s="515">
        <v>20000</v>
      </c>
      <c r="CV8" s="515">
        <v>20000</v>
      </c>
      <c r="CW8" s="515">
        <v>20000</v>
      </c>
      <c r="CX8" s="515">
        <v>20000</v>
      </c>
      <c r="CY8" s="515">
        <v>20000</v>
      </c>
      <c r="CZ8" s="515">
        <v>20000</v>
      </c>
      <c r="DA8" s="515">
        <v>20000</v>
      </c>
    </row>
    <row r="9" spans="1:119" s="136" customFormat="1" ht="15" customHeight="1" x14ac:dyDescent="0.3">
      <c r="A9" s="514"/>
      <c r="B9" s="514"/>
      <c r="C9" s="514"/>
      <c r="D9" s="514"/>
      <c r="E9" s="514"/>
      <c r="F9" s="514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  <c r="AP9" s="513"/>
      <c r="AQ9" s="513"/>
      <c r="AR9" s="513"/>
      <c r="AS9" s="513"/>
      <c r="AT9" s="513"/>
      <c r="AU9" s="513"/>
      <c r="AV9" s="513"/>
      <c r="AW9" s="513"/>
      <c r="AX9" s="513"/>
      <c r="AY9" s="513"/>
      <c r="AZ9" s="513"/>
      <c r="BA9" s="513"/>
      <c r="BB9" s="513"/>
      <c r="BC9" s="513"/>
      <c r="BD9" s="513"/>
      <c r="BE9" s="513"/>
      <c r="BF9" s="513"/>
      <c r="BG9" s="513"/>
      <c r="BH9" s="513"/>
      <c r="BI9" s="513"/>
      <c r="BJ9" s="513"/>
      <c r="BK9" s="513"/>
      <c r="BL9" s="513"/>
      <c r="BM9" s="513"/>
      <c r="BN9" s="513"/>
      <c r="BO9" s="513"/>
      <c r="BP9" s="513"/>
      <c r="BQ9" s="513"/>
      <c r="BR9" s="513"/>
      <c r="BS9" s="513"/>
      <c r="BT9" s="513"/>
      <c r="BU9" s="513"/>
      <c r="BV9" s="513"/>
      <c r="BW9" s="513"/>
      <c r="BX9" s="513"/>
      <c r="BY9" s="513"/>
      <c r="BZ9" s="513"/>
      <c r="CA9" s="513"/>
      <c r="CB9" s="513"/>
      <c r="CC9" s="513"/>
      <c r="CD9" s="513"/>
      <c r="CE9" s="513"/>
      <c r="CF9" s="513"/>
      <c r="CG9" s="513"/>
      <c r="CH9" s="513"/>
      <c r="CI9" s="513"/>
      <c r="CJ9" s="528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8"/>
    </row>
    <row r="10" spans="1:119" s="136" customFormat="1" ht="15" customHeight="1" x14ac:dyDescent="0.25">
      <c r="A10" s="514"/>
      <c r="B10" s="514"/>
      <c r="C10" s="514"/>
      <c r="D10" s="514"/>
      <c r="E10" s="514"/>
      <c r="F10" s="514"/>
      <c r="G10" s="518" t="s">
        <v>268</v>
      </c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9"/>
      <c r="AE10" s="513" t="s">
        <v>7</v>
      </c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 t="s">
        <v>7</v>
      </c>
      <c r="BE10" s="513"/>
      <c r="BF10" s="513"/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 t="s">
        <v>7</v>
      </c>
      <c r="BU10" s="513"/>
      <c r="BV10" s="513"/>
      <c r="BW10" s="513"/>
      <c r="BX10" s="513"/>
      <c r="BY10" s="513"/>
      <c r="BZ10" s="513"/>
      <c r="CA10" s="513"/>
      <c r="CB10" s="513"/>
      <c r="CC10" s="513"/>
      <c r="CD10" s="513"/>
      <c r="CE10" s="513"/>
      <c r="CF10" s="513"/>
      <c r="CG10" s="513"/>
      <c r="CH10" s="513"/>
      <c r="CI10" s="513"/>
      <c r="CJ10" s="520">
        <f>CJ6+CJ7+CJ8</f>
        <v>28900</v>
      </c>
      <c r="CK10" s="520"/>
      <c r="CL10" s="520"/>
      <c r="CM10" s="520"/>
      <c r="CN10" s="520"/>
      <c r="CO10" s="520"/>
      <c r="CP10" s="520"/>
      <c r="CQ10" s="520"/>
      <c r="CR10" s="520"/>
      <c r="CS10" s="520"/>
      <c r="CT10" s="520"/>
      <c r="CU10" s="520"/>
      <c r="CV10" s="520"/>
      <c r="CW10" s="520"/>
      <c r="CX10" s="520"/>
      <c r="CY10" s="520"/>
      <c r="CZ10" s="520"/>
      <c r="DA10" s="520"/>
    </row>
    <row r="11" spans="1:119" ht="13.9" x14ac:dyDescent="0.25">
      <c r="C11" s="132">
        <v>0</v>
      </c>
      <c r="D11" s="132">
        <v>0</v>
      </c>
      <c r="G11" s="132">
        <v>0</v>
      </c>
      <c r="H11" s="132">
        <v>0</v>
      </c>
      <c r="I11" s="132">
        <v>0</v>
      </c>
    </row>
    <row r="12" spans="1:119" s="133" customFormat="1" ht="14.25" x14ac:dyDescent="0.2">
      <c r="A12" s="524" t="s">
        <v>275</v>
      </c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/>
      <c r="AE12" s="524"/>
      <c r="AF12" s="524"/>
      <c r="AG12" s="524"/>
      <c r="AH12" s="524"/>
      <c r="AI12" s="524"/>
      <c r="AJ12" s="524"/>
      <c r="AK12" s="524"/>
      <c r="AL12" s="524"/>
      <c r="AM12" s="524"/>
      <c r="AN12" s="524"/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  <c r="BK12" s="524"/>
      <c r="BL12" s="524"/>
      <c r="BM12" s="524"/>
      <c r="BN12" s="524"/>
      <c r="BO12" s="524"/>
      <c r="BP12" s="524"/>
      <c r="BQ12" s="524"/>
      <c r="BR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J12" s="524"/>
      <c r="CK12" s="524"/>
      <c r="CL12" s="524"/>
      <c r="CM12" s="524"/>
      <c r="CN12" s="524"/>
      <c r="CO12" s="524"/>
      <c r="CP12" s="524"/>
      <c r="CQ12" s="524"/>
      <c r="CR12" s="524"/>
      <c r="CS12" s="524"/>
      <c r="CT12" s="524"/>
      <c r="CU12" s="524"/>
      <c r="CV12" s="524"/>
      <c r="CW12" s="524"/>
      <c r="CX12" s="524"/>
      <c r="CY12" s="524"/>
      <c r="CZ12" s="524"/>
      <c r="DA12" s="524"/>
      <c r="DH12" s="524">
        <v>212</v>
      </c>
      <c r="DI12" s="524"/>
      <c r="DJ12" s="524"/>
      <c r="DK12" s="524"/>
      <c r="DL12" s="524"/>
    </row>
    <row r="13" spans="1:119" ht="10.5" customHeight="1" x14ac:dyDescent="0.25">
      <c r="G13" s="132">
        <v>0</v>
      </c>
      <c r="H13" s="132">
        <v>0</v>
      </c>
      <c r="I13" s="132">
        <v>0</v>
      </c>
    </row>
    <row r="14" spans="1:119" s="134" customFormat="1" ht="55.5" customHeight="1" x14ac:dyDescent="0.25">
      <c r="A14" s="525" t="s">
        <v>259</v>
      </c>
      <c r="B14" s="526"/>
      <c r="C14" s="526"/>
      <c r="D14" s="526"/>
      <c r="E14" s="526"/>
      <c r="F14" s="527"/>
      <c r="G14" s="525" t="s">
        <v>270</v>
      </c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7"/>
      <c r="AE14" s="525" t="s">
        <v>276</v>
      </c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7"/>
      <c r="AZ14" s="525" t="s">
        <v>277</v>
      </c>
      <c r="BA14" s="526"/>
      <c r="BB14" s="526"/>
      <c r="BC14" s="526"/>
      <c r="BD14" s="526"/>
      <c r="BE14" s="526"/>
      <c r="BF14" s="526"/>
      <c r="BG14" s="526"/>
      <c r="BH14" s="526"/>
      <c r="BI14" s="526"/>
      <c r="BJ14" s="526"/>
      <c r="BK14" s="526"/>
      <c r="BL14" s="526"/>
      <c r="BM14" s="526"/>
      <c r="BN14" s="526"/>
      <c r="BO14" s="526"/>
      <c r="BP14" s="526"/>
      <c r="BQ14" s="527"/>
      <c r="BR14" s="525" t="s">
        <v>278</v>
      </c>
      <c r="BS14" s="526"/>
      <c r="BT14" s="526"/>
      <c r="BU14" s="526"/>
      <c r="BV14" s="526"/>
      <c r="BW14" s="526"/>
      <c r="BX14" s="526"/>
      <c r="BY14" s="526"/>
      <c r="BZ14" s="526"/>
      <c r="CA14" s="526"/>
      <c r="CB14" s="526"/>
      <c r="CC14" s="526"/>
      <c r="CD14" s="526"/>
      <c r="CE14" s="526"/>
      <c r="CF14" s="526"/>
      <c r="CG14" s="526"/>
      <c r="CH14" s="526"/>
      <c r="CI14" s="527"/>
      <c r="CJ14" s="525" t="s">
        <v>274</v>
      </c>
      <c r="CK14" s="526"/>
      <c r="CL14" s="526"/>
      <c r="CM14" s="526"/>
      <c r="CN14" s="526"/>
      <c r="CO14" s="526"/>
      <c r="CP14" s="526"/>
      <c r="CQ14" s="526"/>
      <c r="CR14" s="526"/>
      <c r="CS14" s="526"/>
      <c r="CT14" s="526"/>
      <c r="CU14" s="526"/>
      <c r="CV14" s="526"/>
      <c r="CW14" s="526"/>
      <c r="CX14" s="526"/>
      <c r="CY14" s="526"/>
      <c r="CZ14" s="526"/>
      <c r="DA14" s="527"/>
    </row>
    <row r="15" spans="1:119" s="135" customFormat="1" ht="13.15" customHeight="1" x14ac:dyDescent="0.3">
      <c r="A15" s="517">
        <v>1</v>
      </c>
      <c r="B15" s="517"/>
      <c r="C15" s="517"/>
      <c r="D15" s="517"/>
      <c r="E15" s="517"/>
      <c r="F15" s="517"/>
      <c r="G15" s="517">
        <v>2</v>
      </c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>
        <v>3</v>
      </c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17"/>
      <c r="AR15" s="517"/>
      <c r="AS15" s="517"/>
      <c r="AT15" s="517"/>
      <c r="AU15" s="517"/>
      <c r="AV15" s="517"/>
      <c r="AW15" s="517"/>
      <c r="AX15" s="517"/>
      <c r="AY15" s="517"/>
      <c r="AZ15" s="517">
        <v>4</v>
      </c>
      <c r="BA15" s="517"/>
      <c r="BB15" s="517"/>
      <c r="BC15" s="517"/>
      <c r="BD15" s="517"/>
      <c r="BE15" s="517"/>
      <c r="BF15" s="517"/>
      <c r="BG15" s="517"/>
      <c r="BH15" s="517"/>
      <c r="BI15" s="517"/>
      <c r="BJ15" s="517"/>
      <c r="BK15" s="517"/>
      <c r="BL15" s="517"/>
      <c r="BM15" s="517"/>
      <c r="BN15" s="517"/>
      <c r="BO15" s="517"/>
      <c r="BP15" s="517"/>
      <c r="BQ15" s="517"/>
      <c r="BR15" s="517">
        <v>5</v>
      </c>
      <c r="BS15" s="517"/>
      <c r="BT15" s="517"/>
      <c r="BU15" s="517"/>
      <c r="BV15" s="517"/>
      <c r="BW15" s="517"/>
      <c r="BX15" s="517"/>
      <c r="BY15" s="517"/>
      <c r="BZ15" s="517"/>
      <c r="CA15" s="517"/>
      <c r="CB15" s="517"/>
      <c r="CC15" s="517"/>
      <c r="CD15" s="517"/>
      <c r="CE15" s="517"/>
      <c r="CF15" s="517"/>
      <c r="CG15" s="517"/>
      <c r="CH15" s="517"/>
      <c r="CI15" s="517"/>
      <c r="CJ15" s="517">
        <v>6</v>
      </c>
      <c r="CK15" s="517"/>
      <c r="CL15" s="517"/>
      <c r="CM15" s="517"/>
      <c r="CN15" s="517"/>
      <c r="CO15" s="517"/>
      <c r="CP15" s="517"/>
      <c r="CQ15" s="517"/>
      <c r="CR15" s="517"/>
      <c r="CS15" s="517"/>
      <c r="CT15" s="517"/>
      <c r="CU15" s="517"/>
      <c r="CV15" s="517"/>
      <c r="CW15" s="517"/>
      <c r="CX15" s="517"/>
      <c r="CY15" s="517"/>
      <c r="CZ15" s="517"/>
      <c r="DA15" s="517"/>
    </row>
    <row r="16" spans="1:119" s="136" customFormat="1" ht="22.5" customHeight="1" x14ac:dyDescent="0.25">
      <c r="A16" s="514"/>
      <c r="B16" s="514"/>
      <c r="C16" s="514"/>
      <c r="D16" s="514"/>
      <c r="E16" s="514"/>
      <c r="F16" s="514"/>
      <c r="G16" s="521" t="s">
        <v>451</v>
      </c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3"/>
      <c r="AE16" s="513">
        <v>1</v>
      </c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>
        <v>12</v>
      </c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3"/>
      <c r="BL16" s="513"/>
      <c r="BM16" s="513"/>
      <c r="BN16" s="513"/>
      <c r="BO16" s="513"/>
      <c r="BP16" s="513"/>
      <c r="BQ16" s="513"/>
      <c r="BR16" s="513">
        <v>75</v>
      </c>
      <c r="BS16" s="513"/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3"/>
      <c r="CI16" s="513"/>
      <c r="CJ16" s="515">
        <v>900</v>
      </c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</row>
    <row r="17" spans="1:105" s="136" customFormat="1" ht="15" customHeight="1" x14ac:dyDescent="0.3">
      <c r="A17" s="514"/>
      <c r="B17" s="514"/>
      <c r="C17" s="514"/>
      <c r="D17" s="514"/>
      <c r="E17" s="514"/>
      <c r="F17" s="514"/>
      <c r="G17" s="521"/>
      <c r="H17" s="522"/>
      <c r="I17" s="522"/>
      <c r="J17" s="522"/>
      <c r="K17" s="522"/>
      <c r="L17" s="522"/>
      <c r="M17" s="522"/>
      <c r="N17" s="522"/>
      <c r="O17" s="522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3"/>
      <c r="AU17" s="513"/>
      <c r="AV17" s="513"/>
      <c r="AW17" s="513"/>
      <c r="AX17" s="513"/>
      <c r="AY17" s="513"/>
      <c r="AZ17" s="513"/>
      <c r="BA17" s="513"/>
      <c r="BB17" s="513"/>
      <c r="BC17" s="513"/>
      <c r="BD17" s="513"/>
      <c r="BE17" s="513"/>
      <c r="BF17" s="513"/>
      <c r="BG17" s="513"/>
      <c r="BH17" s="513"/>
      <c r="BI17" s="513"/>
      <c r="BJ17" s="513"/>
      <c r="BK17" s="513"/>
      <c r="BL17" s="513"/>
      <c r="BM17" s="513"/>
      <c r="BN17" s="513"/>
      <c r="BO17" s="513"/>
      <c r="BP17" s="513"/>
      <c r="BQ17" s="513"/>
      <c r="BR17" s="513"/>
      <c r="BS17" s="513"/>
      <c r="BT17" s="513"/>
      <c r="BU17" s="513"/>
      <c r="BV17" s="513"/>
      <c r="BW17" s="513"/>
      <c r="BX17" s="513"/>
      <c r="BY17" s="513"/>
      <c r="BZ17" s="513"/>
      <c r="CA17" s="513"/>
      <c r="CB17" s="513"/>
      <c r="CC17" s="513"/>
      <c r="CD17" s="513"/>
      <c r="CE17" s="513"/>
      <c r="CF17" s="513"/>
      <c r="CG17" s="513"/>
      <c r="CH17" s="513"/>
      <c r="CI17" s="513"/>
      <c r="CJ17" s="528"/>
      <c r="CK17" s="528"/>
      <c r="CL17" s="528"/>
      <c r="CM17" s="528"/>
      <c r="CN17" s="528"/>
      <c r="CO17" s="528"/>
      <c r="CP17" s="528"/>
      <c r="CQ17" s="528"/>
      <c r="CR17" s="528"/>
      <c r="CS17" s="528"/>
      <c r="CT17" s="528"/>
      <c r="CU17" s="528"/>
      <c r="CV17" s="528"/>
      <c r="CW17" s="528"/>
      <c r="CX17" s="528"/>
      <c r="CY17" s="528"/>
      <c r="CZ17" s="528"/>
      <c r="DA17" s="528"/>
    </row>
    <row r="18" spans="1:105" s="136" customFormat="1" ht="15" customHeight="1" x14ac:dyDescent="0.25">
      <c r="A18" s="514"/>
      <c r="B18" s="514"/>
      <c r="C18" s="514"/>
      <c r="D18" s="514"/>
      <c r="E18" s="514"/>
      <c r="F18" s="514"/>
      <c r="G18" s="518" t="s">
        <v>268</v>
      </c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8"/>
      <c r="AD18" s="519"/>
      <c r="AE18" s="513" t="s">
        <v>7</v>
      </c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 t="s">
        <v>7</v>
      </c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513"/>
      <c r="BO18" s="513"/>
      <c r="BP18" s="513"/>
      <c r="BQ18" s="513"/>
      <c r="BR18" s="513" t="s">
        <v>7</v>
      </c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3"/>
      <c r="CJ18" s="520">
        <f>CJ16+CJ17</f>
        <v>900</v>
      </c>
      <c r="CK18" s="520"/>
      <c r="CL18" s="520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0"/>
      <c r="CX18" s="520"/>
      <c r="CY18" s="520"/>
      <c r="CZ18" s="520"/>
      <c r="DA18" s="520"/>
    </row>
    <row r="20" spans="1:105" s="133" customFormat="1" ht="41.25" customHeight="1" x14ac:dyDescent="0.2">
      <c r="A20" s="570" t="s">
        <v>279</v>
      </c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570"/>
      <c r="BC20" s="570"/>
      <c r="BD20" s="570"/>
      <c r="BE20" s="570"/>
      <c r="BF20" s="570"/>
      <c r="BG20" s="570"/>
      <c r="BH20" s="570"/>
      <c r="BI20" s="570"/>
      <c r="BJ20" s="570"/>
      <c r="BK20" s="570"/>
      <c r="BL20" s="570"/>
      <c r="BM20" s="570"/>
      <c r="BN20" s="570"/>
      <c r="BO20" s="570"/>
      <c r="BP20" s="570"/>
      <c r="BQ20" s="570"/>
      <c r="BR20" s="570"/>
      <c r="BS20" s="570"/>
      <c r="BT20" s="570"/>
      <c r="BU20" s="570"/>
      <c r="BV20" s="570"/>
      <c r="BW20" s="570"/>
      <c r="BX20" s="570"/>
      <c r="BY20" s="570"/>
      <c r="BZ20" s="570"/>
      <c r="CA20" s="570"/>
      <c r="CB20" s="570"/>
      <c r="CC20" s="570"/>
      <c r="CD20" s="570"/>
      <c r="CE20" s="570"/>
      <c r="CF20" s="570"/>
      <c r="CG20" s="570"/>
      <c r="CH20" s="570"/>
      <c r="CI20" s="570"/>
      <c r="CJ20" s="570"/>
      <c r="CK20" s="570"/>
      <c r="CL20" s="570"/>
      <c r="CM20" s="570"/>
      <c r="CN20" s="570"/>
      <c r="CO20" s="570"/>
      <c r="CP20" s="570"/>
      <c r="CQ20" s="570"/>
      <c r="CR20" s="570"/>
      <c r="CS20" s="570"/>
      <c r="CT20" s="570"/>
      <c r="CU20" s="570"/>
      <c r="CV20" s="570"/>
      <c r="CW20" s="570"/>
      <c r="CX20" s="570"/>
      <c r="CY20" s="570"/>
      <c r="CZ20" s="570"/>
      <c r="DA20" s="570"/>
    </row>
    <row r="21" spans="1:105" ht="10.5" customHeight="1" x14ac:dyDescent="0.25"/>
    <row r="22" spans="1:105" ht="55.5" customHeight="1" x14ac:dyDescent="0.25">
      <c r="A22" s="525" t="s">
        <v>259</v>
      </c>
      <c r="B22" s="526"/>
      <c r="C22" s="526"/>
      <c r="D22" s="526"/>
      <c r="E22" s="526"/>
      <c r="F22" s="527"/>
      <c r="G22" s="525" t="s">
        <v>280</v>
      </c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6"/>
      <c r="BD22" s="526"/>
      <c r="BE22" s="526"/>
      <c r="BF22" s="526"/>
      <c r="BG22" s="526"/>
      <c r="BH22" s="526"/>
      <c r="BI22" s="526"/>
      <c r="BJ22" s="526"/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  <c r="BU22" s="526"/>
      <c r="BV22" s="527"/>
      <c r="BW22" s="525" t="s">
        <v>281</v>
      </c>
      <c r="BX22" s="526"/>
      <c r="BY22" s="526"/>
      <c r="BZ22" s="526"/>
      <c r="CA22" s="526"/>
      <c r="CB22" s="526"/>
      <c r="CC22" s="526"/>
      <c r="CD22" s="526"/>
      <c r="CE22" s="526"/>
      <c r="CF22" s="526"/>
      <c r="CG22" s="526"/>
      <c r="CH22" s="526"/>
      <c r="CI22" s="526"/>
      <c r="CJ22" s="526"/>
      <c r="CK22" s="526"/>
      <c r="CL22" s="527"/>
      <c r="CM22" s="525" t="s">
        <v>282</v>
      </c>
      <c r="CN22" s="526"/>
      <c r="CO22" s="526"/>
      <c r="CP22" s="526"/>
      <c r="CQ22" s="526"/>
      <c r="CR22" s="526"/>
      <c r="CS22" s="526"/>
      <c r="CT22" s="526"/>
      <c r="CU22" s="526"/>
      <c r="CV22" s="526"/>
      <c r="CW22" s="526"/>
      <c r="CX22" s="526"/>
      <c r="CY22" s="526"/>
      <c r="CZ22" s="526"/>
      <c r="DA22" s="527"/>
    </row>
    <row r="23" spans="1:105" s="137" customFormat="1" ht="13.15" x14ac:dyDescent="0.25">
      <c r="A23" s="517">
        <v>1</v>
      </c>
      <c r="B23" s="517"/>
      <c r="C23" s="517"/>
      <c r="D23" s="517"/>
      <c r="E23" s="517"/>
      <c r="F23" s="517"/>
      <c r="G23" s="517">
        <v>2</v>
      </c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7"/>
      <c r="AC23" s="517"/>
      <c r="AD23" s="517"/>
      <c r="AE23" s="517"/>
      <c r="AF23" s="517"/>
      <c r="AG23" s="517"/>
      <c r="AH23" s="517"/>
      <c r="AI23" s="517"/>
      <c r="AJ23" s="517"/>
      <c r="AK23" s="517"/>
      <c r="AL23" s="517"/>
      <c r="AM23" s="517"/>
      <c r="AN23" s="517"/>
      <c r="AO23" s="517"/>
      <c r="AP23" s="517"/>
      <c r="AQ23" s="517"/>
      <c r="AR23" s="517"/>
      <c r="AS23" s="517"/>
      <c r="AT23" s="517"/>
      <c r="AU23" s="517"/>
      <c r="AV23" s="517"/>
      <c r="AW23" s="517"/>
      <c r="AX23" s="517"/>
      <c r="AY23" s="517"/>
      <c r="AZ23" s="517"/>
      <c r="BA23" s="517"/>
      <c r="BB23" s="517"/>
      <c r="BC23" s="517"/>
      <c r="BD23" s="517"/>
      <c r="BE23" s="517"/>
      <c r="BF23" s="517"/>
      <c r="BG23" s="517"/>
      <c r="BH23" s="517"/>
      <c r="BI23" s="517"/>
      <c r="BJ23" s="517"/>
      <c r="BK23" s="517"/>
      <c r="BL23" s="517"/>
      <c r="BM23" s="517"/>
      <c r="BN23" s="517"/>
      <c r="BO23" s="517"/>
      <c r="BP23" s="517"/>
      <c r="BQ23" s="517"/>
      <c r="BR23" s="517"/>
      <c r="BS23" s="517"/>
      <c r="BT23" s="517"/>
      <c r="BU23" s="517"/>
      <c r="BV23" s="517"/>
      <c r="BW23" s="517">
        <v>3</v>
      </c>
      <c r="BX23" s="517"/>
      <c r="BY23" s="517"/>
      <c r="BZ23" s="517"/>
      <c r="CA23" s="517"/>
      <c r="CB23" s="517"/>
      <c r="CC23" s="517"/>
      <c r="CD23" s="517"/>
      <c r="CE23" s="517"/>
      <c r="CF23" s="517"/>
      <c r="CG23" s="517"/>
      <c r="CH23" s="517"/>
      <c r="CI23" s="517"/>
      <c r="CJ23" s="517"/>
      <c r="CK23" s="517"/>
      <c r="CL23" s="517"/>
      <c r="CM23" s="517">
        <v>4</v>
      </c>
      <c r="CN23" s="517"/>
      <c r="CO23" s="517"/>
      <c r="CP23" s="517"/>
      <c r="CQ23" s="517"/>
      <c r="CR23" s="517"/>
      <c r="CS23" s="517"/>
      <c r="CT23" s="517"/>
      <c r="CU23" s="517"/>
      <c r="CV23" s="517"/>
      <c r="CW23" s="517"/>
      <c r="CX23" s="517"/>
      <c r="CY23" s="517"/>
      <c r="CZ23" s="517"/>
      <c r="DA23" s="517"/>
    </row>
    <row r="24" spans="1:105" ht="15" customHeight="1" x14ac:dyDescent="0.25">
      <c r="A24" s="514" t="s">
        <v>283</v>
      </c>
      <c r="B24" s="514"/>
      <c r="C24" s="514"/>
      <c r="D24" s="514"/>
      <c r="E24" s="514"/>
      <c r="F24" s="514"/>
      <c r="G24" s="138"/>
      <c r="H24" s="522" t="s">
        <v>284</v>
      </c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22"/>
      <c r="V24" s="522"/>
      <c r="W24" s="522"/>
      <c r="X24" s="522"/>
      <c r="Y24" s="522"/>
      <c r="Z24" s="522"/>
      <c r="AA24" s="522"/>
      <c r="AB24" s="522"/>
      <c r="AC24" s="522"/>
      <c r="AD24" s="522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2"/>
      <c r="AU24" s="522"/>
      <c r="AV24" s="522"/>
      <c r="AW24" s="522"/>
      <c r="AX24" s="522"/>
      <c r="AY24" s="522"/>
      <c r="AZ24" s="522"/>
      <c r="BA24" s="522"/>
      <c r="BB24" s="522"/>
      <c r="BC24" s="522"/>
      <c r="BD24" s="522"/>
      <c r="BE24" s="522"/>
      <c r="BF24" s="522"/>
      <c r="BG24" s="522"/>
      <c r="BH24" s="522"/>
      <c r="BI24" s="522"/>
      <c r="BJ24" s="522"/>
      <c r="BK24" s="522"/>
      <c r="BL24" s="522"/>
      <c r="BM24" s="522"/>
      <c r="BN24" s="522"/>
      <c r="BO24" s="522"/>
      <c r="BP24" s="522"/>
      <c r="BQ24" s="522"/>
      <c r="BR24" s="522"/>
      <c r="BS24" s="522"/>
      <c r="BT24" s="522"/>
      <c r="BU24" s="522"/>
      <c r="BV24" s="523"/>
      <c r="BW24" s="513" t="s">
        <v>7</v>
      </c>
      <c r="BX24" s="513"/>
      <c r="BY24" s="513"/>
      <c r="BZ24" s="513"/>
      <c r="CA24" s="513"/>
      <c r="CB24" s="513"/>
      <c r="CC24" s="513"/>
      <c r="CD24" s="513"/>
      <c r="CE24" s="513"/>
      <c r="CF24" s="513"/>
      <c r="CG24" s="513"/>
      <c r="CH24" s="513"/>
      <c r="CI24" s="513"/>
      <c r="CJ24" s="513"/>
      <c r="CK24" s="513"/>
      <c r="CL24" s="513"/>
      <c r="CM24" s="513"/>
      <c r="CN24" s="513"/>
      <c r="CO24" s="513"/>
      <c r="CP24" s="513"/>
      <c r="CQ24" s="513"/>
      <c r="CR24" s="513"/>
      <c r="CS24" s="513"/>
      <c r="CT24" s="513"/>
      <c r="CU24" s="513"/>
      <c r="CV24" s="513"/>
      <c r="CW24" s="513"/>
      <c r="CX24" s="513"/>
      <c r="CY24" s="513"/>
      <c r="CZ24" s="513"/>
      <c r="DA24" s="513"/>
    </row>
    <row r="25" spans="1:105" s="137" customFormat="1" ht="12.75" customHeight="1" x14ac:dyDescent="0.2">
      <c r="A25" s="554" t="s">
        <v>285</v>
      </c>
      <c r="B25" s="555"/>
      <c r="C25" s="555"/>
      <c r="D25" s="555"/>
      <c r="E25" s="555"/>
      <c r="F25" s="556"/>
      <c r="G25" s="139"/>
      <c r="H25" s="560" t="s">
        <v>4</v>
      </c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0"/>
      <c r="AJ25" s="560"/>
      <c r="AK25" s="560"/>
      <c r="AL25" s="560"/>
      <c r="AM25" s="560"/>
      <c r="AN25" s="560"/>
      <c r="AO25" s="560"/>
      <c r="AP25" s="560"/>
      <c r="AQ25" s="560"/>
      <c r="AR25" s="560"/>
      <c r="AS25" s="560"/>
      <c r="AT25" s="560"/>
      <c r="AU25" s="560"/>
      <c r="AV25" s="560"/>
      <c r="AW25" s="560"/>
      <c r="AX25" s="560"/>
      <c r="AY25" s="560"/>
      <c r="AZ25" s="560"/>
      <c r="BA25" s="560"/>
      <c r="BB25" s="560"/>
      <c r="BC25" s="560"/>
      <c r="BD25" s="560"/>
      <c r="BE25" s="560"/>
      <c r="BF25" s="560"/>
      <c r="BG25" s="560"/>
      <c r="BH25" s="560"/>
      <c r="BI25" s="560"/>
      <c r="BJ25" s="560"/>
      <c r="BK25" s="560"/>
      <c r="BL25" s="560"/>
      <c r="BM25" s="560"/>
      <c r="BN25" s="560"/>
      <c r="BO25" s="560"/>
      <c r="BP25" s="560"/>
      <c r="BQ25" s="560"/>
      <c r="BR25" s="560"/>
      <c r="BS25" s="560"/>
      <c r="BT25" s="560"/>
      <c r="BU25" s="560"/>
      <c r="BV25" s="561"/>
      <c r="BW25" s="562">
        <v>25451238</v>
      </c>
      <c r="BX25" s="563">
        <v>7072306.1500000004</v>
      </c>
      <c r="BY25" s="563">
        <v>7072306.1500000004</v>
      </c>
      <c r="BZ25" s="563">
        <v>7072306.1500000004</v>
      </c>
      <c r="CA25" s="563">
        <v>7072306.1500000004</v>
      </c>
      <c r="CB25" s="563">
        <v>7072306.1500000004</v>
      </c>
      <c r="CC25" s="563">
        <v>7072306.1500000004</v>
      </c>
      <c r="CD25" s="563">
        <v>7072306.1500000004</v>
      </c>
      <c r="CE25" s="563">
        <v>7072306.1500000004</v>
      </c>
      <c r="CF25" s="563">
        <v>7072306.1500000004</v>
      </c>
      <c r="CG25" s="563">
        <v>7072306.1500000004</v>
      </c>
      <c r="CH25" s="563">
        <v>7072306.1500000004</v>
      </c>
      <c r="CI25" s="563">
        <v>7072306.1500000004</v>
      </c>
      <c r="CJ25" s="563">
        <v>7072306.1500000004</v>
      </c>
      <c r="CK25" s="563">
        <v>7072306.1500000004</v>
      </c>
      <c r="CL25" s="564">
        <v>7072306.1500000004</v>
      </c>
      <c r="CM25" s="562">
        <f>BW25*21.90000235/100</f>
        <v>5573821.7201040937</v>
      </c>
      <c r="CN25" s="563"/>
      <c r="CO25" s="563"/>
      <c r="CP25" s="563"/>
      <c r="CQ25" s="563"/>
      <c r="CR25" s="563"/>
      <c r="CS25" s="563"/>
      <c r="CT25" s="563"/>
      <c r="CU25" s="563"/>
      <c r="CV25" s="563"/>
      <c r="CW25" s="563"/>
      <c r="CX25" s="563"/>
      <c r="CY25" s="563"/>
      <c r="CZ25" s="563"/>
      <c r="DA25" s="564"/>
    </row>
    <row r="26" spans="1:105" s="137" customFormat="1" ht="12.75" customHeight="1" x14ac:dyDescent="0.2">
      <c r="A26" s="557"/>
      <c r="B26" s="558"/>
      <c r="C26" s="558"/>
      <c r="D26" s="558"/>
      <c r="E26" s="558"/>
      <c r="F26" s="559"/>
      <c r="G26" s="140"/>
      <c r="H26" s="568" t="s">
        <v>286</v>
      </c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568"/>
      <c r="AW26" s="568"/>
      <c r="AX26" s="568"/>
      <c r="AY26" s="568"/>
      <c r="AZ26" s="568"/>
      <c r="BA26" s="568"/>
      <c r="BB26" s="568"/>
      <c r="BC26" s="568"/>
      <c r="BD26" s="568"/>
      <c r="BE26" s="568"/>
      <c r="BF26" s="568"/>
      <c r="BG26" s="568"/>
      <c r="BH26" s="568"/>
      <c r="BI26" s="568"/>
      <c r="BJ26" s="568"/>
      <c r="BK26" s="568"/>
      <c r="BL26" s="568"/>
      <c r="BM26" s="568"/>
      <c r="BN26" s="568"/>
      <c r="BO26" s="568"/>
      <c r="BP26" s="568"/>
      <c r="BQ26" s="568"/>
      <c r="BR26" s="568"/>
      <c r="BS26" s="568"/>
      <c r="BT26" s="568"/>
      <c r="BU26" s="568"/>
      <c r="BV26" s="569"/>
      <c r="BW26" s="565">
        <v>7072306.1500000004</v>
      </c>
      <c r="BX26" s="566">
        <v>7072306.1500000004</v>
      </c>
      <c r="BY26" s="566">
        <v>7072306.1500000004</v>
      </c>
      <c r="BZ26" s="566">
        <v>7072306.1500000004</v>
      </c>
      <c r="CA26" s="566">
        <v>7072306.1500000004</v>
      </c>
      <c r="CB26" s="566">
        <v>7072306.1500000004</v>
      </c>
      <c r="CC26" s="566">
        <v>7072306.1500000004</v>
      </c>
      <c r="CD26" s="566">
        <v>7072306.1500000004</v>
      </c>
      <c r="CE26" s="566">
        <v>7072306.1500000004</v>
      </c>
      <c r="CF26" s="566">
        <v>7072306.1500000004</v>
      </c>
      <c r="CG26" s="566">
        <v>7072306.1500000004</v>
      </c>
      <c r="CH26" s="566">
        <v>7072306.1500000004</v>
      </c>
      <c r="CI26" s="566">
        <v>7072306.1500000004</v>
      </c>
      <c r="CJ26" s="566">
        <v>7072306.1500000004</v>
      </c>
      <c r="CK26" s="566">
        <v>7072306.1500000004</v>
      </c>
      <c r="CL26" s="567">
        <v>7072306.1500000004</v>
      </c>
      <c r="CM26" s="565"/>
      <c r="CN26" s="566"/>
      <c r="CO26" s="566"/>
      <c r="CP26" s="566"/>
      <c r="CQ26" s="566"/>
      <c r="CR26" s="566"/>
      <c r="CS26" s="566"/>
      <c r="CT26" s="566"/>
      <c r="CU26" s="566"/>
      <c r="CV26" s="566"/>
      <c r="CW26" s="566"/>
      <c r="CX26" s="566"/>
      <c r="CY26" s="566"/>
      <c r="CZ26" s="566"/>
      <c r="DA26" s="567"/>
    </row>
    <row r="27" spans="1:105" s="137" customFormat="1" ht="13.7" customHeight="1" x14ac:dyDescent="0.2">
      <c r="A27" s="514" t="s">
        <v>287</v>
      </c>
      <c r="B27" s="514"/>
      <c r="C27" s="514"/>
      <c r="D27" s="514"/>
      <c r="E27" s="514"/>
      <c r="F27" s="514"/>
      <c r="G27" s="138"/>
      <c r="H27" s="552" t="s">
        <v>288</v>
      </c>
      <c r="I27" s="552"/>
      <c r="J27" s="552"/>
      <c r="K27" s="552"/>
      <c r="L27" s="552"/>
      <c r="M27" s="552"/>
      <c r="N27" s="552"/>
      <c r="O27" s="552"/>
      <c r="P27" s="552"/>
      <c r="Q27" s="552"/>
      <c r="R27" s="552"/>
      <c r="S27" s="552"/>
      <c r="T27" s="552"/>
      <c r="U27" s="552"/>
      <c r="V27" s="552"/>
      <c r="W27" s="552"/>
      <c r="X27" s="552"/>
      <c r="Y27" s="552"/>
      <c r="Z27" s="552"/>
      <c r="AA27" s="552"/>
      <c r="AB27" s="552"/>
      <c r="AC27" s="552"/>
      <c r="AD27" s="552"/>
      <c r="AE27" s="552"/>
      <c r="AF27" s="552"/>
      <c r="AG27" s="552"/>
      <c r="AH27" s="552"/>
      <c r="AI27" s="552"/>
      <c r="AJ27" s="552"/>
      <c r="AK27" s="552"/>
      <c r="AL27" s="552"/>
      <c r="AM27" s="552"/>
      <c r="AN27" s="552"/>
      <c r="AO27" s="552"/>
      <c r="AP27" s="552"/>
      <c r="AQ27" s="552"/>
      <c r="AR27" s="552"/>
      <c r="AS27" s="552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  <c r="BT27" s="552"/>
      <c r="BU27" s="552"/>
      <c r="BV27" s="553"/>
      <c r="BW27" s="550"/>
      <c r="BX27" s="550"/>
      <c r="BY27" s="550"/>
      <c r="BZ27" s="550"/>
      <c r="CA27" s="550"/>
      <c r="CB27" s="550"/>
      <c r="CC27" s="550"/>
      <c r="CD27" s="550"/>
      <c r="CE27" s="550"/>
      <c r="CF27" s="550"/>
      <c r="CG27" s="550"/>
      <c r="CH27" s="550"/>
      <c r="CI27" s="550"/>
      <c r="CJ27" s="550"/>
      <c r="CK27" s="550"/>
      <c r="CL27" s="550"/>
      <c r="CM27" s="550"/>
      <c r="CN27" s="550"/>
      <c r="CO27" s="550"/>
      <c r="CP27" s="550"/>
      <c r="CQ27" s="550"/>
      <c r="CR27" s="550"/>
      <c r="CS27" s="550"/>
      <c r="CT27" s="550"/>
      <c r="CU27" s="550"/>
      <c r="CV27" s="550"/>
      <c r="CW27" s="550"/>
      <c r="CX27" s="550"/>
      <c r="CY27" s="550"/>
      <c r="CZ27" s="550"/>
      <c r="DA27" s="550"/>
    </row>
    <row r="28" spans="1:105" s="137" customFormat="1" ht="26.25" customHeight="1" x14ac:dyDescent="0.2">
      <c r="A28" s="514" t="s">
        <v>289</v>
      </c>
      <c r="B28" s="514"/>
      <c r="C28" s="514"/>
      <c r="D28" s="514"/>
      <c r="E28" s="514"/>
      <c r="F28" s="514"/>
      <c r="G28" s="138"/>
      <c r="H28" s="552" t="s">
        <v>290</v>
      </c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  <c r="BT28" s="552"/>
      <c r="BU28" s="552"/>
      <c r="BV28" s="553"/>
      <c r="BW28" s="550"/>
      <c r="BX28" s="550"/>
      <c r="BY28" s="550"/>
      <c r="BZ28" s="550"/>
      <c r="CA28" s="550"/>
      <c r="CB28" s="550"/>
      <c r="CC28" s="550"/>
      <c r="CD28" s="550"/>
      <c r="CE28" s="550"/>
      <c r="CF28" s="550"/>
      <c r="CG28" s="550"/>
      <c r="CH28" s="550"/>
      <c r="CI28" s="550"/>
      <c r="CJ28" s="550"/>
      <c r="CK28" s="550"/>
      <c r="CL28" s="550"/>
      <c r="CM28" s="550"/>
      <c r="CN28" s="550"/>
      <c r="CO28" s="550"/>
      <c r="CP28" s="550"/>
      <c r="CQ28" s="550"/>
      <c r="CR28" s="550"/>
      <c r="CS28" s="550"/>
      <c r="CT28" s="550"/>
      <c r="CU28" s="550"/>
      <c r="CV28" s="550"/>
      <c r="CW28" s="550"/>
      <c r="CX28" s="550"/>
      <c r="CY28" s="550"/>
      <c r="CZ28" s="550"/>
      <c r="DA28" s="550"/>
    </row>
    <row r="29" spans="1:105" s="137" customFormat="1" ht="26.25" customHeight="1" x14ac:dyDescent="0.2">
      <c r="A29" s="514" t="s">
        <v>291</v>
      </c>
      <c r="B29" s="514"/>
      <c r="C29" s="514"/>
      <c r="D29" s="514"/>
      <c r="E29" s="514"/>
      <c r="F29" s="514"/>
      <c r="G29" s="138"/>
      <c r="H29" s="522" t="s">
        <v>292</v>
      </c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2"/>
      <c r="AA29" s="522"/>
      <c r="AB29" s="522"/>
      <c r="AC29" s="522"/>
      <c r="AD29" s="522"/>
      <c r="AE29" s="522"/>
      <c r="AF29" s="522"/>
      <c r="AG29" s="522"/>
      <c r="AH29" s="522"/>
      <c r="AI29" s="522"/>
      <c r="AJ29" s="522"/>
      <c r="AK29" s="522"/>
      <c r="AL29" s="522"/>
      <c r="AM29" s="522"/>
      <c r="AN29" s="522"/>
      <c r="AO29" s="522"/>
      <c r="AP29" s="522"/>
      <c r="AQ29" s="522"/>
      <c r="AR29" s="522"/>
      <c r="AS29" s="522"/>
      <c r="AT29" s="522"/>
      <c r="AU29" s="522"/>
      <c r="AV29" s="522"/>
      <c r="AW29" s="522"/>
      <c r="AX29" s="522"/>
      <c r="AY29" s="522"/>
      <c r="AZ29" s="522"/>
      <c r="BA29" s="522"/>
      <c r="BB29" s="522"/>
      <c r="BC29" s="522"/>
      <c r="BD29" s="522"/>
      <c r="BE29" s="522"/>
      <c r="BF29" s="522"/>
      <c r="BG29" s="522"/>
      <c r="BH29" s="522"/>
      <c r="BI29" s="522"/>
      <c r="BJ29" s="522"/>
      <c r="BK29" s="522"/>
      <c r="BL29" s="522"/>
      <c r="BM29" s="522"/>
      <c r="BN29" s="522"/>
      <c r="BO29" s="522"/>
      <c r="BP29" s="522"/>
      <c r="BQ29" s="522"/>
      <c r="BR29" s="522"/>
      <c r="BS29" s="522"/>
      <c r="BT29" s="522"/>
      <c r="BU29" s="522"/>
      <c r="BV29" s="523"/>
      <c r="BW29" s="550" t="s">
        <v>7</v>
      </c>
      <c r="BX29" s="550"/>
      <c r="BY29" s="550"/>
      <c r="BZ29" s="550"/>
      <c r="CA29" s="550"/>
      <c r="CB29" s="550"/>
      <c r="CC29" s="550"/>
      <c r="CD29" s="550"/>
      <c r="CE29" s="550"/>
      <c r="CF29" s="550"/>
      <c r="CG29" s="550"/>
      <c r="CH29" s="550"/>
      <c r="CI29" s="550"/>
      <c r="CJ29" s="550"/>
      <c r="CK29" s="550"/>
      <c r="CL29" s="550"/>
      <c r="CM29" s="550"/>
      <c r="CN29" s="550"/>
      <c r="CO29" s="550"/>
      <c r="CP29" s="550"/>
      <c r="CQ29" s="550"/>
      <c r="CR29" s="550"/>
      <c r="CS29" s="550"/>
      <c r="CT29" s="550"/>
      <c r="CU29" s="550"/>
      <c r="CV29" s="550"/>
      <c r="CW29" s="550"/>
      <c r="CX29" s="550"/>
      <c r="CY29" s="550"/>
      <c r="CZ29" s="550"/>
      <c r="DA29" s="550"/>
    </row>
    <row r="30" spans="1:105" s="137" customFormat="1" ht="12.75" customHeight="1" x14ac:dyDescent="0.2">
      <c r="A30" s="554" t="s">
        <v>293</v>
      </c>
      <c r="B30" s="555"/>
      <c r="C30" s="555"/>
      <c r="D30" s="555"/>
      <c r="E30" s="555"/>
      <c r="F30" s="556"/>
      <c r="G30" s="139"/>
      <c r="H30" s="560" t="s">
        <v>4</v>
      </c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  <c r="AE30" s="560"/>
      <c r="AF30" s="560"/>
      <c r="AG30" s="560"/>
      <c r="AH30" s="560"/>
      <c r="AI30" s="560"/>
      <c r="AJ30" s="560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0"/>
      <c r="BA30" s="560"/>
      <c r="BB30" s="560"/>
      <c r="BC30" s="560"/>
      <c r="BD30" s="560"/>
      <c r="BE30" s="560"/>
      <c r="BF30" s="560"/>
      <c r="BG30" s="560"/>
      <c r="BH30" s="560"/>
      <c r="BI30" s="560"/>
      <c r="BJ30" s="560"/>
      <c r="BK30" s="560"/>
      <c r="BL30" s="560"/>
      <c r="BM30" s="560"/>
      <c r="BN30" s="560"/>
      <c r="BO30" s="560"/>
      <c r="BP30" s="560"/>
      <c r="BQ30" s="560"/>
      <c r="BR30" s="560"/>
      <c r="BS30" s="560"/>
      <c r="BT30" s="560"/>
      <c r="BU30" s="560"/>
      <c r="BV30" s="561"/>
      <c r="BW30" s="562">
        <v>25451238</v>
      </c>
      <c r="BX30" s="563">
        <v>7072306.1500000004</v>
      </c>
      <c r="BY30" s="563">
        <v>7072306.1500000004</v>
      </c>
      <c r="BZ30" s="563">
        <v>7072306.1500000004</v>
      </c>
      <c r="CA30" s="563">
        <v>7072306.1500000004</v>
      </c>
      <c r="CB30" s="563">
        <v>7072306.1500000004</v>
      </c>
      <c r="CC30" s="563">
        <v>7072306.1500000004</v>
      </c>
      <c r="CD30" s="563">
        <v>7072306.1500000004</v>
      </c>
      <c r="CE30" s="563">
        <v>7072306.1500000004</v>
      </c>
      <c r="CF30" s="563">
        <v>7072306.1500000004</v>
      </c>
      <c r="CG30" s="563">
        <v>7072306.1500000004</v>
      </c>
      <c r="CH30" s="563">
        <v>7072306.1500000004</v>
      </c>
      <c r="CI30" s="563">
        <v>7072306.1500000004</v>
      </c>
      <c r="CJ30" s="563">
        <v>7072306.1500000004</v>
      </c>
      <c r="CK30" s="563">
        <v>7072306.1500000004</v>
      </c>
      <c r="CL30" s="564">
        <v>7072306.1500000004</v>
      </c>
      <c r="CM30" s="562">
        <f>BW30*2.9/100</f>
        <v>738085.902</v>
      </c>
      <c r="CN30" s="563"/>
      <c r="CO30" s="563"/>
      <c r="CP30" s="563"/>
      <c r="CQ30" s="563"/>
      <c r="CR30" s="563"/>
      <c r="CS30" s="563"/>
      <c r="CT30" s="563"/>
      <c r="CU30" s="563"/>
      <c r="CV30" s="563"/>
      <c r="CW30" s="563"/>
      <c r="CX30" s="563"/>
      <c r="CY30" s="563"/>
      <c r="CZ30" s="563"/>
      <c r="DA30" s="564"/>
    </row>
    <row r="31" spans="1:105" s="137" customFormat="1" ht="25.5" customHeight="1" x14ac:dyDescent="0.2">
      <c r="A31" s="557"/>
      <c r="B31" s="558"/>
      <c r="C31" s="558"/>
      <c r="D31" s="558"/>
      <c r="E31" s="558"/>
      <c r="F31" s="559"/>
      <c r="G31" s="140"/>
      <c r="H31" s="568" t="s">
        <v>294</v>
      </c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8"/>
      <c r="AL31" s="568"/>
      <c r="AM31" s="568"/>
      <c r="AN31" s="568"/>
      <c r="AO31" s="568"/>
      <c r="AP31" s="568"/>
      <c r="AQ31" s="568"/>
      <c r="AR31" s="568"/>
      <c r="AS31" s="568"/>
      <c r="AT31" s="568"/>
      <c r="AU31" s="568"/>
      <c r="AV31" s="568"/>
      <c r="AW31" s="568"/>
      <c r="AX31" s="568"/>
      <c r="AY31" s="568"/>
      <c r="AZ31" s="568"/>
      <c r="BA31" s="568"/>
      <c r="BB31" s="568"/>
      <c r="BC31" s="568"/>
      <c r="BD31" s="568"/>
      <c r="BE31" s="568"/>
      <c r="BF31" s="568"/>
      <c r="BG31" s="568"/>
      <c r="BH31" s="568"/>
      <c r="BI31" s="568"/>
      <c r="BJ31" s="568"/>
      <c r="BK31" s="568"/>
      <c r="BL31" s="568"/>
      <c r="BM31" s="568"/>
      <c r="BN31" s="568"/>
      <c r="BO31" s="568"/>
      <c r="BP31" s="568"/>
      <c r="BQ31" s="568"/>
      <c r="BR31" s="568"/>
      <c r="BS31" s="568"/>
      <c r="BT31" s="568"/>
      <c r="BU31" s="568"/>
      <c r="BV31" s="569"/>
      <c r="BW31" s="565">
        <v>7072306.1500000004</v>
      </c>
      <c r="BX31" s="566">
        <v>7072306.1500000004</v>
      </c>
      <c r="BY31" s="566">
        <v>7072306.1500000004</v>
      </c>
      <c r="BZ31" s="566">
        <v>7072306.1500000004</v>
      </c>
      <c r="CA31" s="566">
        <v>7072306.1500000004</v>
      </c>
      <c r="CB31" s="566">
        <v>7072306.1500000004</v>
      </c>
      <c r="CC31" s="566">
        <v>7072306.1500000004</v>
      </c>
      <c r="CD31" s="566">
        <v>7072306.1500000004</v>
      </c>
      <c r="CE31" s="566">
        <v>7072306.1500000004</v>
      </c>
      <c r="CF31" s="566">
        <v>7072306.1500000004</v>
      </c>
      <c r="CG31" s="566">
        <v>7072306.1500000004</v>
      </c>
      <c r="CH31" s="566">
        <v>7072306.1500000004</v>
      </c>
      <c r="CI31" s="566">
        <v>7072306.1500000004</v>
      </c>
      <c r="CJ31" s="566">
        <v>7072306.1500000004</v>
      </c>
      <c r="CK31" s="566">
        <v>7072306.1500000004</v>
      </c>
      <c r="CL31" s="567">
        <v>7072306.1500000004</v>
      </c>
      <c r="CM31" s="565"/>
      <c r="CN31" s="566"/>
      <c r="CO31" s="566"/>
      <c r="CP31" s="566"/>
      <c r="CQ31" s="566"/>
      <c r="CR31" s="566"/>
      <c r="CS31" s="566"/>
      <c r="CT31" s="566"/>
      <c r="CU31" s="566"/>
      <c r="CV31" s="566"/>
      <c r="CW31" s="566"/>
      <c r="CX31" s="566"/>
      <c r="CY31" s="566"/>
      <c r="CZ31" s="566"/>
      <c r="DA31" s="567"/>
    </row>
    <row r="32" spans="1:105" s="137" customFormat="1" ht="26.25" customHeight="1" x14ac:dyDescent="0.2">
      <c r="A32" s="514" t="s">
        <v>295</v>
      </c>
      <c r="B32" s="514"/>
      <c r="C32" s="514"/>
      <c r="D32" s="514"/>
      <c r="E32" s="514"/>
      <c r="F32" s="514"/>
      <c r="G32" s="138"/>
      <c r="H32" s="552" t="s">
        <v>296</v>
      </c>
      <c r="I32" s="552"/>
      <c r="J32" s="552"/>
      <c r="K32" s="552"/>
      <c r="L32" s="552"/>
      <c r="M32" s="552"/>
      <c r="N32" s="552"/>
      <c r="O32" s="552"/>
      <c r="P32" s="552"/>
      <c r="Q32" s="552"/>
      <c r="R32" s="552"/>
      <c r="S32" s="552"/>
      <c r="T32" s="552"/>
      <c r="U32" s="552"/>
      <c r="V32" s="552"/>
      <c r="W32" s="552"/>
      <c r="X32" s="552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  <c r="BT32" s="552"/>
      <c r="BU32" s="552"/>
      <c r="BV32" s="553"/>
      <c r="BW32" s="550"/>
      <c r="BX32" s="550"/>
      <c r="BY32" s="550"/>
      <c r="BZ32" s="550"/>
      <c r="CA32" s="550"/>
      <c r="CB32" s="550"/>
      <c r="CC32" s="550"/>
      <c r="CD32" s="550"/>
      <c r="CE32" s="550"/>
      <c r="CF32" s="550"/>
      <c r="CG32" s="550"/>
      <c r="CH32" s="550"/>
      <c r="CI32" s="550"/>
      <c r="CJ32" s="550"/>
      <c r="CK32" s="550"/>
      <c r="CL32" s="550"/>
      <c r="CM32" s="550"/>
      <c r="CN32" s="550"/>
      <c r="CO32" s="550"/>
      <c r="CP32" s="550"/>
      <c r="CQ32" s="550"/>
      <c r="CR32" s="550"/>
      <c r="CS32" s="550"/>
      <c r="CT32" s="550"/>
      <c r="CU32" s="550"/>
      <c r="CV32" s="550"/>
      <c r="CW32" s="550"/>
      <c r="CX32" s="550"/>
      <c r="CY32" s="550"/>
      <c r="CZ32" s="550"/>
      <c r="DA32" s="550"/>
    </row>
    <row r="33" spans="1:118" s="137" customFormat="1" ht="27" customHeight="1" x14ac:dyDescent="0.2">
      <c r="A33" s="514" t="s">
        <v>297</v>
      </c>
      <c r="B33" s="514"/>
      <c r="C33" s="514"/>
      <c r="D33" s="514"/>
      <c r="E33" s="514"/>
      <c r="F33" s="514"/>
      <c r="G33" s="138"/>
      <c r="H33" s="552" t="s">
        <v>298</v>
      </c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52"/>
      <c r="AJ33" s="552"/>
      <c r="AK33" s="552"/>
      <c r="AL33" s="552"/>
      <c r="AM33" s="552"/>
      <c r="AN33" s="552"/>
      <c r="AO33" s="552"/>
      <c r="AP33" s="552"/>
      <c r="AQ33" s="552"/>
      <c r="AR33" s="552"/>
      <c r="AS33" s="552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  <c r="BT33" s="552"/>
      <c r="BU33" s="552"/>
      <c r="BV33" s="553"/>
      <c r="BW33" s="550">
        <v>25451238</v>
      </c>
      <c r="BX33" s="550"/>
      <c r="BY33" s="550"/>
      <c r="BZ33" s="550"/>
      <c r="CA33" s="550"/>
      <c r="CB33" s="550"/>
      <c r="CC33" s="550"/>
      <c r="CD33" s="550"/>
      <c r="CE33" s="550"/>
      <c r="CF33" s="550"/>
      <c r="CG33" s="550"/>
      <c r="CH33" s="550"/>
      <c r="CI33" s="550"/>
      <c r="CJ33" s="550"/>
      <c r="CK33" s="550"/>
      <c r="CL33" s="550"/>
      <c r="CM33" s="550">
        <f>BW33*0.2/100</f>
        <v>50902.476000000002</v>
      </c>
      <c r="CN33" s="550"/>
      <c r="CO33" s="550"/>
      <c r="CP33" s="550"/>
      <c r="CQ33" s="550"/>
      <c r="CR33" s="550"/>
      <c r="CS33" s="550"/>
      <c r="CT33" s="550"/>
      <c r="CU33" s="550"/>
      <c r="CV33" s="550"/>
      <c r="CW33" s="550"/>
      <c r="CX33" s="550"/>
      <c r="CY33" s="550"/>
      <c r="CZ33" s="550"/>
      <c r="DA33" s="550"/>
    </row>
    <row r="34" spans="1:118" s="137" customFormat="1" ht="27" customHeight="1" x14ac:dyDescent="0.2">
      <c r="A34" s="514" t="s">
        <v>299</v>
      </c>
      <c r="B34" s="514"/>
      <c r="C34" s="514"/>
      <c r="D34" s="514"/>
      <c r="E34" s="514"/>
      <c r="F34" s="514"/>
      <c r="G34" s="138"/>
      <c r="H34" s="552" t="s">
        <v>300</v>
      </c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552"/>
      <c r="AG34" s="552"/>
      <c r="AH34" s="552"/>
      <c r="AI34" s="552"/>
      <c r="AJ34" s="552"/>
      <c r="AK34" s="552"/>
      <c r="AL34" s="552"/>
      <c r="AM34" s="552"/>
      <c r="AN34" s="552"/>
      <c r="AO34" s="552"/>
      <c r="AP34" s="552"/>
      <c r="AQ34" s="552"/>
      <c r="AR34" s="552"/>
      <c r="AS34" s="552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  <c r="BT34" s="552"/>
      <c r="BU34" s="552"/>
      <c r="BV34" s="553"/>
      <c r="BW34" s="550"/>
      <c r="BX34" s="550"/>
      <c r="BY34" s="550"/>
      <c r="BZ34" s="550"/>
      <c r="CA34" s="550"/>
      <c r="CB34" s="550"/>
      <c r="CC34" s="550"/>
      <c r="CD34" s="550"/>
      <c r="CE34" s="550"/>
      <c r="CF34" s="550"/>
      <c r="CG34" s="550"/>
      <c r="CH34" s="550"/>
      <c r="CI34" s="550"/>
      <c r="CJ34" s="550"/>
      <c r="CK34" s="550"/>
      <c r="CL34" s="550"/>
      <c r="CM34" s="550"/>
      <c r="CN34" s="550"/>
      <c r="CO34" s="550"/>
      <c r="CP34" s="550"/>
      <c r="CQ34" s="550"/>
      <c r="CR34" s="550"/>
      <c r="CS34" s="550"/>
      <c r="CT34" s="550"/>
      <c r="CU34" s="550"/>
      <c r="CV34" s="550"/>
      <c r="CW34" s="550"/>
      <c r="CX34" s="550"/>
      <c r="CY34" s="550"/>
      <c r="CZ34" s="550"/>
      <c r="DA34" s="550"/>
    </row>
    <row r="35" spans="1:118" s="137" customFormat="1" ht="27" customHeight="1" x14ac:dyDescent="0.2">
      <c r="A35" s="514" t="s">
        <v>301</v>
      </c>
      <c r="B35" s="514"/>
      <c r="C35" s="514"/>
      <c r="D35" s="514"/>
      <c r="E35" s="514"/>
      <c r="F35" s="514"/>
      <c r="G35" s="138"/>
      <c r="H35" s="552" t="s">
        <v>300</v>
      </c>
      <c r="I35" s="552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  <c r="BT35" s="552"/>
      <c r="BU35" s="552"/>
      <c r="BV35" s="553"/>
      <c r="BW35" s="550"/>
      <c r="BX35" s="550"/>
      <c r="BY35" s="550"/>
      <c r="BZ35" s="550"/>
      <c r="CA35" s="550"/>
      <c r="CB35" s="550"/>
      <c r="CC35" s="550"/>
      <c r="CD35" s="550"/>
      <c r="CE35" s="550"/>
      <c r="CF35" s="550"/>
      <c r="CG35" s="550"/>
      <c r="CH35" s="550"/>
      <c r="CI35" s="550"/>
      <c r="CJ35" s="550"/>
      <c r="CK35" s="550"/>
      <c r="CL35" s="550"/>
      <c r="CM35" s="550"/>
      <c r="CN35" s="550"/>
      <c r="CO35" s="550"/>
      <c r="CP35" s="550"/>
      <c r="CQ35" s="550"/>
      <c r="CR35" s="550"/>
      <c r="CS35" s="550"/>
      <c r="CT35" s="550"/>
      <c r="CU35" s="550"/>
      <c r="CV35" s="550"/>
      <c r="CW35" s="550"/>
      <c r="CX35" s="550"/>
      <c r="CY35" s="550"/>
      <c r="CZ35" s="550"/>
      <c r="DA35" s="550"/>
    </row>
    <row r="36" spans="1:118" s="137" customFormat="1" ht="26.25" customHeight="1" x14ac:dyDescent="0.2">
      <c r="A36" s="514" t="s">
        <v>302</v>
      </c>
      <c r="B36" s="514"/>
      <c r="C36" s="514"/>
      <c r="D36" s="514"/>
      <c r="E36" s="514"/>
      <c r="F36" s="514"/>
      <c r="G36" s="138"/>
      <c r="H36" s="522" t="s">
        <v>303</v>
      </c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/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  <c r="AP36" s="522"/>
      <c r="AQ36" s="522"/>
      <c r="AR36" s="522"/>
      <c r="AS36" s="522"/>
      <c r="AT36" s="522"/>
      <c r="AU36" s="522"/>
      <c r="AV36" s="522"/>
      <c r="AW36" s="522"/>
      <c r="AX36" s="522"/>
      <c r="AY36" s="522"/>
      <c r="AZ36" s="522"/>
      <c r="BA36" s="522"/>
      <c r="BB36" s="522"/>
      <c r="BC36" s="522"/>
      <c r="BD36" s="522"/>
      <c r="BE36" s="522"/>
      <c r="BF36" s="522"/>
      <c r="BG36" s="522"/>
      <c r="BH36" s="522"/>
      <c r="BI36" s="522"/>
      <c r="BJ36" s="522"/>
      <c r="BK36" s="522"/>
      <c r="BL36" s="522"/>
      <c r="BM36" s="522"/>
      <c r="BN36" s="522"/>
      <c r="BO36" s="522"/>
      <c r="BP36" s="522"/>
      <c r="BQ36" s="522"/>
      <c r="BR36" s="522"/>
      <c r="BS36" s="522"/>
      <c r="BT36" s="522"/>
      <c r="BU36" s="522"/>
      <c r="BV36" s="523"/>
      <c r="BW36" s="550">
        <v>25451238</v>
      </c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>
        <f>BW36*5/100</f>
        <v>1272561.8999999999</v>
      </c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</row>
    <row r="37" spans="1:118" s="137" customFormat="1" ht="13.7" customHeight="1" x14ac:dyDescent="0.2">
      <c r="A37" s="514"/>
      <c r="B37" s="514"/>
      <c r="C37" s="514"/>
      <c r="D37" s="514"/>
      <c r="E37" s="514"/>
      <c r="F37" s="514"/>
      <c r="G37" s="551" t="s">
        <v>268</v>
      </c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18"/>
      <c r="BG37" s="518"/>
      <c r="BH37" s="518"/>
      <c r="BI37" s="518"/>
      <c r="BJ37" s="518"/>
      <c r="BK37" s="518"/>
      <c r="BL37" s="518"/>
      <c r="BM37" s="518"/>
      <c r="BN37" s="518"/>
      <c r="BO37" s="518"/>
      <c r="BP37" s="518"/>
      <c r="BQ37" s="518"/>
      <c r="BR37" s="518"/>
      <c r="BS37" s="518"/>
      <c r="BT37" s="518"/>
      <c r="BU37" s="518"/>
      <c r="BV37" s="519"/>
      <c r="BW37" s="513" t="s">
        <v>7</v>
      </c>
      <c r="BX37" s="513"/>
      <c r="BY37" s="513"/>
      <c r="BZ37" s="513"/>
      <c r="CA37" s="513"/>
      <c r="CB37" s="513"/>
      <c r="CC37" s="513"/>
      <c r="CD37" s="513"/>
      <c r="CE37" s="513"/>
      <c r="CF37" s="513"/>
      <c r="CG37" s="513"/>
      <c r="CH37" s="513"/>
      <c r="CI37" s="513"/>
      <c r="CJ37" s="513"/>
      <c r="CK37" s="513"/>
      <c r="CL37" s="513"/>
      <c r="CM37" s="528">
        <f>CM25+CM30+CM33+CM36</f>
        <v>7635371.9981040936</v>
      </c>
      <c r="CN37" s="513"/>
      <c r="CO37" s="513"/>
      <c r="CP37" s="513"/>
      <c r="CQ37" s="513"/>
      <c r="CR37" s="513"/>
      <c r="CS37" s="513"/>
      <c r="CT37" s="513"/>
      <c r="CU37" s="513"/>
      <c r="CV37" s="513"/>
      <c r="CW37" s="513"/>
      <c r="CX37" s="513"/>
      <c r="CY37" s="513"/>
      <c r="CZ37" s="513"/>
      <c r="DA37" s="513"/>
    </row>
    <row r="38" spans="1:118" ht="3" customHeight="1" x14ac:dyDescent="0.25"/>
    <row r="39" spans="1:118" s="141" customFormat="1" ht="48" customHeight="1" x14ac:dyDescent="0.2">
      <c r="A39" s="547" t="s">
        <v>304</v>
      </c>
      <c r="B39" s="548"/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I39" s="548"/>
      <c r="AJ39" s="548"/>
      <c r="AK39" s="548"/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  <c r="AY39" s="548"/>
      <c r="AZ39" s="548"/>
      <c r="BA39" s="548"/>
      <c r="BB39" s="548"/>
      <c r="BC39" s="548"/>
      <c r="BD39" s="548"/>
      <c r="BE39" s="548"/>
      <c r="BF39" s="548"/>
      <c r="BG39" s="548"/>
      <c r="BH39" s="548"/>
      <c r="BI39" s="548"/>
      <c r="BJ39" s="548"/>
      <c r="BK39" s="548"/>
      <c r="BL39" s="548"/>
      <c r="BM39" s="548"/>
      <c r="BN39" s="548"/>
      <c r="BO39" s="548"/>
      <c r="BP39" s="548"/>
      <c r="BQ39" s="548"/>
      <c r="BR39" s="548"/>
      <c r="BS39" s="548"/>
      <c r="BT39" s="548"/>
      <c r="BU39" s="548"/>
      <c r="BV39" s="548"/>
      <c r="BW39" s="548"/>
      <c r="BX39" s="548"/>
      <c r="BY39" s="548"/>
      <c r="BZ39" s="548"/>
      <c r="CA39" s="548"/>
      <c r="CB39" s="548"/>
      <c r="CC39" s="548"/>
      <c r="CD39" s="548"/>
      <c r="CE39" s="548"/>
      <c r="CF39" s="548"/>
      <c r="CG39" s="548"/>
      <c r="CH39" s="548"/>
      <c r="CI39" s="548"/>
      <c r="CJ39" s="548"/>
      <c r="CK39" s="548"/>
      <c r="CL39" s="548"/>
      <c r="CM39" s="548"/>
      <c r="CN39" s="548"/>
      <c r="CO39" s="548"/>
      <c r="CP39" s="548"/>
      <c r="CQ39" s="548"/>
      <c r="CR39" s="548"/>
      <c r="CS39" s="548"/>
      <c r="CT39" s="548"/>
      <c r="CU39" s="548"/>
      <c r="CV39" s="548"/>
      <c r="CW39" s="548"/>
      <c r="CX39" s="548"/>
      <c r="CY39" s="548"/>
      <c r="CZ39" s="548"/>
      <c r="DA39" s="548"/>
    </row>
    <row r="40" spans="1:118" s="141" customFormat="1" ht="15.75" customHeight="1" x14ac:dyDescent="0.2">
      <c r="A40" s="549" t="s">
        <v>539</v>
      </c>
      <c r="B40" s="549"/>
      <c r="C40" s="549"/>
      <c r="D40" s="549"/>
      <c r="E40" s="549"/>
      <c r="F40" s="549"/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49"/>
      <c r="AF40" s="549"/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  <c r="AY40" s="549"/>
      <c r="AZ40" s="549"/>
      <c r="BA40" s="549"/>
      <c r="BB40" s="549"/>
      <c r="BC40" s="549"/>
      <c r="BD40" s="549"/>
      <c r="BE40" s="549"/>
      <c r="BF40" s="549"/>
      <c r="BG40" s="549"/>
      <c r="BH40" s="549"/>
      <c r="BI40" s="549"/>
      <c r="BJ40" s="549"/>
      <c r="BK40" s="549"/>
      <c r="BL40" s="549"/>
      <c r="BM40" s="549"/>
      <c r="BN40" s="549"/>
      <c r="BO40" s="549"/>
      <c r="BP40" s="549"/>
      <c r="BQ40" s="549"/>
      <c r="BR40" s="549"/>
      <c r="BS40" s="549"/>
      <c r="BT40" s="549"/>
      <c r="BU40" s="549"/>
      <c r="BV40" s="549"/>
      <c r="BW40" s="549"/>
      <c r="BX40" s="549"/>
      <c r="BY40" s="549"/>
      <c r="BZ40" s="549"/>
      <c r="CA40" s="549"/>
      <c r="CB40" s="549"/>
      <c r="CC40" s="549"/>
      <c r="CD40" s="549"/>
      <c r="CE40" s="549"/>
      <c r="CF40" s="549"/>
      <c r="CG40" s="549"/>
      <c r="CH40" s="549"/>
      <c r="CI40" s="549"/>
      <c r="CJ40" s="549"/>
      <c r="CK40" s="549"/>
      <c r="CL40" s="549"/>
      <c r="CM40" s="549"/>
      <c r="CN40" s="549"/>
      <c r="CO40" s="549"/>
      <c r="CP40" s="549"/>
      <c r="CQ40" s="549"/>
      <c r="CR40" s="549"/>
      <c r="CS40" s="549"/>
      <c r="CT40" s="549"/>
      <c r="CU40" s="549"/>
      <c r="CV40" s="549"/>
      <c r="CW40" s="549"/>
      <c r="CX40" s="549"/>
      <c r="CY40" s="549"/>
      <c r="CZ40" s="549"/>
      <c r="DA40" s="549"/>
    </row>
    <row r="41" spans="1:118" ht="13.9" x14ac:dyDescent="0.2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</row>
    <row r="42" spans="1:118" s="133" customFormat="1" ht="14.25" x14ac:dyDescent="0.2">
      <c r="A42" s="524" t="s">
        <v>305</v>
      </c>
      <c r="B42" s="524"/>
      <c r="C42" s="524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4"/>
      <c r="AJ42" s="524"/>
      <c r="AK42" s="524"/>
      <c r="AL42" s="524"/>
      <c r="AM42" s="524"/>
      <c r="AN42" s="524"/>
      <c r="AO42" s="524"/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  <c r="BK42" s="524"/>
      <c r="BL42" s="524"/>
      <c r="BM42" s="524"/>
      <c r="BN42" s="524"/>
      <c r="BO42" s="524"/>
      <c r="BP42" s="524"/>
      <c r="BQ42" s="524"/>
      <c r="BR42" s="524"/>
      <c r="BS42" s="524"/>
      <c r="BT42" s="524"/>
      <c r="BU42" s="524"/>
      <c r="BV42" s="524"/>
      <c r="BW42" s="524"/>
      <c r="BX42" s="524"/>
      <c r="BY42" s="524"/>
      <c r="BZ42" s="524"/>
      <c r="CA42" s="524"/>
      <c r="CB42" s="524"/>
      <c r="CC42" s="524"/>
      <c r="CD42" s="524"/>
      <c r="CE42" s="524"/>
      <c r="CF42" s="524"/>
      <c r="CG42" s="524"/>
      <c r="CH42" s="524"/>
      <c r="CI42" s="524"/>
      <c r="CJ42" s="524"/>
      <c r="CK42" s="524"/>
      <c r="CL42" s="524"/>
      <c r="CM42" s="524"/>
      <c r="CN42" s="524"/>
      <c r="CO42" s="524"/>
      <c r="CP42" s="524"/>
      <c r="CQ42" s="524"/>
      <c r="CR42" s="524"/>
      <c r="CS42" s="524"/>
      <c r="CT42" s="524"/>
      <c r="CU42" s="524"/>
      <c r="CV42" s="524"/>
      <c r="CW42" s="524"/>
      <c r="CX42" s="524"/>
      <c r="CY42" s="524"/>
      <c r="CZ42" s="524"/>
      <c r="DA42" s="524"/>
      <c r="DH42" s="524">
        <v>262</v>
      </c>
      <c r="DI42" s="524"/>
      <c r="DJ42" s="524"/>
      <c r="DK42" s="524"/>
      <c r="DL42" s="524"/>
      <c r="DM42" s="524"/>
      <c r="DN42" s="524"/>
    </row>
    <row r="43" spans="1:118" ht="6" customHeight="1" x14ac:dyDescent="0.25"/>
    <row r="44" spans="1:118" s="133" customFormat="1" ht="14.25" x14ac:dyDescent="0.2">
      <c r="A44" s="133" t="s">
        <v>256</v>
      </c>
      <c r="E44" s="133">
        <v>0</v>
      </c>
      <c r="X44" s="534" t="s">
        <v>517</v>
      </c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34"/>
      <c r="AP44" s="534"/>
      <c r="AQ44" s="534"/>
      <c r="AR44" s="534"/>
      <c r="AS44" s="534"/>
      <c r="AT44" s="534"/>
      <c r="AU44" s="534"/>
      <c r="AV44" s="534"/>
      <c r="AW44" s="534"/>
      <c r="AX44" s="534"/>
      <c r="AY44" s="534"/>
      <c r="AZ44" s="534"/>
      <c r="BA44" s="534"/>
      <c r="BB44" s="534"/>
      <c r="BC44" s="534"/>
      <c r="BD44" s="534"/>
      <c r="BE44" s="534"/>
      <c r="BF44" s="534"/>
      <c r="BG44" s="534"/>
      <c r="BH44" s="534"/>
      <c r="BI44" s="534"/>
      <c r="BJ44" s="534"/>
      <c r="BK44" s="534"/>
      <c r="BL44" s="534"/>
      <c r="BM44" s="534"/>
      <c r="BN44" s="534"/>
      <c r="BO44" s="534"/>
      <c r="BP44" s="534"/>
      <c r="BQ44" s="534"/>
      <c r="BR44" s="534"/>
      <c r="BS44" s="534"/>
      <c r="BT44" s="534"/>
      <c r="BU44" s="534"/>
      <c r="BV44" s="534"/>
      <c r="BW44" s="534"/>
      <c r="BX44" s="534"/>
      <c r="BY44" s="534"/>
      <c r="BZ44" s="534"/>
      <c r="CA44" s="534"/>
      <c r="CB44" s="534"/>
      <c r="CC44" s="534"/>
      <c r="CD44" s="534"/>
      <c r="CE44" s="534"/>
      <c r="CF44" s="534"/>
      <c r="CG44" s="534"/>
      <c r="CH44" s="534"/>
      <c r="CI44" s="534"/>
      <c r="CJ44" s="534"/>
      <c r="CK44" s="534"/>
      <c r="CL44" s="534"/>
      <c r="CM44" s="534"/>
      <c r="CN44" s="534"/>
      <c r="CO44" s="534"/>
      <c r="CP44" s="534"/>
      <c r="CQ44" s="534"/>
      <c r="CR44" s="534"/>
      <c r="CS44" s="534"/>
      <c r="CT44" s="534"/>
      <c r="CU44" s="534"/>
      <c r="CV44" s="534"/>
      <c r="CW44" s="534"/>
      <c r="CX44" s="534"/>
      <c r="CY44" s="534"/>
      <c r="CZ44" s="534"/>
      <c r="DA44" s="534"/>
    </row>
    <row r="45" spans="1:118" s="133" customFormat="1" ht="6" customHeight="1" x14ac:dyDescent="0.25">
      <c r="E45" s="133">
        <v>0</v>
      </c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</row>
    <row r="46" spans="1:118" s="133" customFormat="1" ht="14.25" x14ac:dyDescent="0.2">
      <c r="A46" s="532" t="s">
        <v>257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2"/>
      <c r="AB46" s="532"/>
      <c r="AC46" s="532"/>
      <c r="AD46" s="532"/>
      <c r="AE46" s="532"/>
      <c r="AF46" s="532"/>
      <c r="AG46" s="532"/>
      <c r="AH46" s="532"/>
      <c r="AI46" s="532"/>
      <c r="AJ46" s="532"/>
      <c r="AK46" s="532"/>
      <c r="AL46" s="532"/>
      <c r="AM46" s="532"/>
      <c r="AN46" s="532"/>
      <c r="AO46" s="532"/>
      <c r="AP46" s="533" t="s">
        <v>495</v>
      </c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3"/>
      <c r="BN46" s="533"/>
      <c r="BO46" s="533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  <c r="CG46" s="533"/>
      <c r="CH46" s="533"/>
      <c r="CI46" s="533"/>
      <c r="CJ46" s="533"/>
      <c r="CK46" s="533"/>
      <c r="CL46" s="533"/>
      <c r="CM46" s="533"/>
      <c r="CN46" s="533"/>
      <c r="CO46" s="533"/>
      <c r="CP46" s="533"/>
      <c r="CQ46" s="533"/>
      <c r="CR46" s="533"/>
      <c r="CS46" s="533"/>
      <c r="CT46" s="533"/>
      <c r="CU46" s="533"/>
      <c r="CV46" s="533"/>
      <c r="CW46" s="533"/>
      <c r="CX46" s="533"/>
      <c r="CY46" s="533"/>
      <c r="CZ46" s="533"/>
      <c r="DA46" s="533"/>
    </row>
    <row r="47" spans="1:118" ht="10.5" customHeight="1" x14ac:dyDescent="0.25">
      <c r="J47" s="132">
        <v>0</v>
      </c>
    </row>
    <row r="48" spans="1:118" s="134" customFormat="1" ht="45" customHeight="1" x14ac:dyDescent="0.25">
      <c r="A48" s="525" t="s">
        <v>259</v>
      </c>
      <c r="B48" s="526"/>
      <c r="C48" s="526"/>
      <c r="D48" s="526"/>
      <c r="E48" s="526"/>
      <c r="F48" s="526"/>
      <c r="G48" s="527"/>
      <c r="H48" s="525" t="s">
        <v>0</v>
      </c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526"/>
      <c r="AT48" s="526"/>
      <c r="AU48" s="526"/>
      <c r="AV48" s="526"/>
      <c r="AW48" s="526"/>
      <c r="AX48" s="526"/>
      <c r="AY48" s="526"/>
      <c r="AZ48" s="526"/>
      <c r="BA48" s="526"/>
      <c r="BB48" s="526"/>
      <c r="BC48" s="527"/>
      <c r="BD48" s="525" t="s">
        <v>306</v>
      </c>
      <c r="BE48" s="526"/>
      <c r="BF48" s="526"/>
      <c r="BG48" s="526"/>
      <c r="BH48" s="526"/>
      <c r="BI48" s="526"/>
      <c r="BJ48" s="526"/>
      <c r="BK48" s="526"/>
      <c r="BL48" s="526"/>
      <c r="BM48" s="526"/>
      <c r="BN48" s="526"/>
      <c r="BO48" s="526"/>
      <c r="BP48" s="526"/>
      <c r="BQ48" s="526"/>
      <c r="BR48" s="526"/>
      <c r="BS48" s="527"/>
      <c r="BT48" s="525" t="s">
        <v>307</v>
      </c>
      <c r="BU48" s="526"/>
      <c r="BV48" s="526"/>
      <c r="BW48" s="526"/>
      <c r="BX48" s="526"/>
      <c r="BY48" s="526"/>
      <c r="BZ48" s="526"/>
      <c r="CA48" s="526"/>
      <c r="CB48" s="526"/>
      <c r="CC48" s="526"/>
      <c r="CD48" s="526"/>
      <c r="CE48" s="526"/>
      <c r="CF48" s="526"/>
      <c r="CG48" s="526"/>
      <c r="CH48" s="526"/>
      <c r="CI48" s="527"/>
      <c r="CJ48" s="525" t="s">
        <v>308</v>
      </c>
      <c r="CK48" s="526"/>
      <c r="CL48" s="526"/>
      <c r="CM48" s="526"/>
      <c r="CN48" s="526"/>
      <c r="CO48" s="526"/>
      <c r="CP48" s="526"/>
      <c r="CQ48" s="526"/>
      <c r="CR48" s="526"/>
      <c r="CS48" s="526"/>
      <c r="CT48" s="526"/>
      <c r="CU48" s="526"/>
      <c r="CV48" s="526"/>
      <c r="CW48" s="526"/>
      <c r="CX48" s="526"/>
      <c r="CY48" s="526"/>
      <c r="CZ48" s="526"/>
      <c r="DA48" s="527"/>
    </row>
    <row r="49" spans="1:118" s="135" customFormat="1" ht="13.15" x14ac:dyDescent="0.3">
      <c r="A49" s="517">
        <v>1</v>
      </c>
      <c r="B49" s="517"/>
      <c r="C49" s="517"/>
      <c r="D49" s="517"/>
      <c r="E49" s="517"/>
      <c r="F49" s="517"/>
      <c r="G49" s="517"/>
      <c r="H49" s="517">
        <v>2</v>
      </c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>
        <v>3</v>
      </c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17"/>
      <c r="BS49" s="517"/>
      <c r="BT49" s="517">
        <v>4</v>
      </c>
      <c r="BU49" s="517"/>
      <c r="BV49" s="517"/>
      <c r="BW49" s="517"/>
      <c r="BX49" s="517"/>
      <c r="BY49" s="517"/>
      <c r="BZ49" s="517"/>
      <c r="CA49" s="517"/>
      <c r="CB49" s="517"/>
      <c r="CC49" s="517"/>
      <c r="CD49" s="517"/>
      <c r="CE49" s="517"/>
      <c r="CF49" s="517"/>
      <c r="CG49" s="517"/>
      <c r="CH49" s="517"/>
      <c r="CI49" s="517"/>
      <c r="CJ49" s="517">
        <v>5</v>
      </c>
      <c r="CK49" s="517"/>
      <c r="CL49" s="517"/>
      <c r="CM49" s="517"/>
      <c r="CN49" s="517"/>
      <c r="CO49" s="517"/>
      <c r="CP49" s="517"/>
      <c r="CQ49" s="517"/>
      <c r="CR49" s="517"/>
      <c r="CS49" s="517"/>
      <c r="CT49" s="517"/>
      <c r="CU49" s="517"/>
      <c r="CV49" s="517"/>
      <c r="CW49" s="517"/>
      <c r="CX49" s="517"/>
      <c r="CY49" s="517"/>
      <c r="CZ49" s="517"/>
      <c r="DA49" s="517"/>
    </row>
    <row r="50" spans="1:118" s="135" customFormat="1" ht="22.5" customHeight="1" x14ac:dyDescent="0.25">
      <c r="A50" s="514"/>
      <c r="B50" s="514"/>
      <c r="C50" s="514"/>
      <c r="D50" s="514"/>
      <c r="E50" s="514"/>
      <c r="F50" s="514"/>
      <c r="G50" s="514"/>
      <c r="H50" s="521" t="s">
        <v>455</v>
      </c>
      <c r="I50" s="522" t="s">
        <v>455</v>
      </c>
      <c r="J50" s="522"/>
      <c r="K50" s="522" t="s">
        <v>455</v>
      </c>
      <c r="L50" s="522" t="s">
        <v>455</v>
      </c>
      <c r="M50" s="522" t="s">
        <v>455</v>
      </c>
      <c r="N50" s="522" t="s">
        <v>455</v>
      </c>
      <c r="O50" s="522" t="s">
        <v>455</v>
      </c>
      <c r="P50" s="522" t="s">
        <v>455</v>
      </c>
      <c r="Q50" s="522" t="s">
        <v>455</v>
      </c>
      <c r="R50" s="522" t="s">
        <v>455</v>
      </c>
      <c r="S50" s="522" t="s">
        <v>455</v>
      </c>
      <c r="T50" s="522" t="s">
        <v>455</v>
      </c>
      <c r="U50" s="522" t="s">
        <v>455</v>
      </c>
      <c r="V50" s="522" t="s">
        <v>455</v>
      </c>
      <c r="W50" s="522" t="s">
        <v>455</v>
      </c>
      <c r="X50" s="522" t="s">
        <v>455</v>
      </c>
      <c r="Y50" s="522" t="s">
        <v>455</v>
      </c>
      <c r="Z50" s="522" t="s">
        <v>455</v>
      </c>
      <c r="AA50" s="522" t="s">
        <v>455</v>
      </c>
      <c r="AB50" s="522" t="s">
        <v>455</v>
      </c>
      <c r="AC50" s="522" t="s">
        <v>455</v>
      </c>
      <c r="AD50" s="522" t="s">
        <v>455</v>
      </c>
      <c r="AE50" s="522" t="s">
        <v>455</v>
      </c>
      <c r="AF50" s="522" t="s">
        <v>455</v>
      </c>
      <c r="AG50" s="522" t="s">
        <v>455</v>
      </c>
      <c r="AH50" s="522" t="s">
        <v>455</v>
      </c>
      <c r="AI50" s="522" t="s">
        <v>455</v>
      </c>
      <c r="AJ50" s="522" t="s">
        <v>455</v>
      </c>
      <c r="AK50" s="522" t="s">
        <v>455</v>
      </c>
      <c r="AL50" s="522" t="s">
        <v>455</v>
      </c>
      <c r="AM50" s="522" t="s">
        <v>455</v>
      </c>
      <c r="AN50" s="522" t="s">
        <v>455</v>
      </c>
      <c r="AO50" s="522" t="s">
        <v>455</v>
      </c>
      <c r="AP50" s="522" t="s">
        <v>455</v>
      </c>
      <c r="AQ50" s="522" t="s">
        <v>455</v>
      </c>
      <c r="AR50" s="522" t="s">
        <v>455</v>
      </c>
      <c r="AS50" s="522" t="s">
        <v>455</v>
      </c>
      <c r="AT50" s="522" t="s">
        <v>455</v>
      </c>
      <c r="AU50" s="522" t="s">
        <v>455</v>
      </c>
      <c r="AV50" s="522" t="s">
        <v>455</v>
      </c>
      <c r="AW50" s="522" t="s">
        <v>455</v>
      </c>
      <c r="AX50" s="522" t="s">
        <v>455</v>
      </c>
      <c r="AY50" s="522" t="s">
        <v>455</v>
      </c>
      <c r="AZ50" s="522" t="s">
        <v>455</v>
      </c>
      <c r="BA50" s="522" t="s">
        <v>455</v>
      </c>
      <c r="BB50" s="522" t="s">
        <v>455</v>
      </c>
      <c r="BC50" s="523" t="s">
        <v>455</v>
      </c>
      <c r="BD50" s="513">
        <v>300</v>
      </c>
      <c r="BE50" s="513">
        <v>3600</v>
      </c>
      <c r="BF50" s="513">
        <v>3600</v>
      </c>
      <c r="BG50" s="513">
        <v>3600</v>
      </c>
      <c r="BH50" s="513">
        <v>3600</v>
      </c>
      <c r="BI50" s="513">
        <v>3600</v>
      </c>
      <c r="BJ50" s="513">
        <v>3600</v>
      </c>
      <c r="BK50" s="513">
        <v>3600</v>
      </c>
      <c r="BL50" s="513">
        <v>3600</v>
      </c>
      <c r="BM50" s="513">
        <v>3600</v>
      </c>
      <c r="BN50" s="513">
        <v>3600</v>
      </c>
      <c r="BO50" s="513">
        <v>3600</v>
      </c>
      <c r="BP50" s="513">
        <v>3600</v>
      </c>
      <c r="BQ50" s="513">
        <v>3600</v>
      </c>
      <c r="BR50" s="513">
        <v>3600</v>
      </c>
      <c r="BS50" s="513">
        <v>3600</v>
      </c>
      <c r="BT50" s="513">
        <v>6</v>
      </c>
      <c r="BU50" s="513"/>
      <c r="BV50" s="513"/>
      <c r="BW50" s="513"/>
      <c r="BX50" s="513"/>
      <c r="BY50" s="513"/>
      <c r="BZ50" s="513"/>
      <c r="CA50" s="513"/>
      <c r="CB50" s="513"/>
      <c r="CC50" s="513"/>
      <c r="CD50" s="513"/>
      <c r="CE50" s="513"/>
      <c r="CF50" s="513"/>
      <c r="CG50" s="513"/>
      <c r="CH50" s="513"/>
      <c r="CI50" s="513"/>
      <c r="CJ50" s="515">
        <v>1800</v>
      </c>
      <c r="CK50" s="515">
        <v>3600</v>
      </c>
      <c r="CL50" s="515">
        <v>3600</v>
      </c>
      <c r="CM50" s="515">
        <v>3600</v>
      </c>
      <c r="CN50" s="515">
        <v>3600</v>
      </c>
      <c r="CO50" s="515">
        <v>3600</v>
      </c>
      <c r="CP50" s="515">
        <v>3600</v>
      </c>
      <c r="CQ50" s="515">
        <v>3600</v>
      </c>
      <c r="CR50" s="515">
        <v>3600</v>
      </c>
      <c r="CS50" s="515">
        <v>3600</v>
      </c>
      <c r="CT50" s="515">
        <v>3600</v>
      </c>
      <c r="CU50" s="515">
        <v>3600</v>
      </c>
      <c r="CV50" s="515">
        <v>3600</v>
      </c>
      <c r="CW50" s="515">
        <v>3600</v>
      </c>
      <c r="CX50" s="515">
        <v>3600</v>
      </c>
      <c r="CY50" s="515">
        <v>3600</v>
      </c>
      <c r="CZ50" s="515">
        <v>3600</v>
      </c>
      <c r="DA50" s="515">
        <v>3600</v>
      </c>
    </row>
    <row r="51" spans="1:118" s="135" customFormat="1" ht="22.5" customHeight="1" x14ac:dyDescent="0.25">
      <c r="A51" s="514"/>
      <c r="B51" s="514"/>
      <c r="C51" s="514"/>
      <c r="D51" s="514"/>
      <c r="E51" s="514"/>
      <c r="F51" s="514"/>
      <c r="G51" s="514"/>
      <c r="H51" s="521" t="s">
        <v>456</v>
      </c>
      <c r="I51" s="522" t="s">
        <v>456</v>
      </c>
      <c r="J51" s="522" t="s">
        <v>456</v>
      </c>
      <c r="K51" s="522" t="s">
        <v>456</v>
      </c>
      <c r="L51" s="522" t="s">
        <v>456</v>
      </c>
      <c r="M51" s="522" t="s">
        <v>456</v>
      </c>
      <c r="N51" s="522" t="s">
        <v>456</v>
      </c>
      <c r="O51" s="522" t="s">
        <v>456</v>
      </c>
      <c r="P51" s="522" t="s">
        <v>456</v>
      </c>
      <c r="Q51" s="522" t="s">
        <v>456</v>
      </c>
      <c r="R51" s="522" t="s">
        <v>456</v>
      </c>
      <c r="S51" s="522" t="s">
        <v>456</v>
      </c>
      <c r="T51" s="522" t="s">
        <v>456</v>
      </c>
      <c r="U51" s="522" t="s">
        <v>456</v>
      </c>
      <c r="V51" s="522" t="s">
        <v>456</v>
      </c>
      <c r="W51" s="522" t="s">
        <v>456</v>
      </c>
      <c r="X51" s="522" t="s">
        <v>456</v>
      </c>
      <c r="Y51" s="522" t="s">
        <v>456</v>
      </c>
      <c r="Z51" s="522" t="s">
        <v>456</v>
      </c>
      <c r="AA51" s="522" t="s">
        <v>456</v>
      </c>
      <c r="AB51" s="522" t="s">
        <v>456</v>
      </c>
      <c r="AC51" s="522" t="s">
        <v>456</v>
      </c>
      <c r="AD51" s="522" t="s">
        <v>456</v>
      </c>
      <c r="AE51" s="522" t="s">
        <v>456</v>
      </c>
      <c r="AF51" s="522" t="s">
        <v>456</v>
      </c>
      <c r="AG51" s="522" t="s">
        <v>456</v>
      </c>
      <c r="AH51" s="522" t="s">
        <v>456</v>
      </c>
      <c r="AI51" s="522" t="s">
        <v>456</v>
      </c>
      <c r="AJ51" s="522" t="s">
        <v>456</v>
      </c>
      <c r="AK51" s="522" t="s">
        <v>456</v>
      </c>
      <c r="AL51" s="522" t="s">
        <v>456</v>
      </c>
      <c r="AM51" s="522" t="s">
        <v>456</v>
      </c>
      <c r="AN51" s="522" t="s">
        <v>456</v>
      </c>
      <c r="AO51" s="522" t="s">
        <v>456</v>
      </c>
      <c r="AP51" s="522" t="s">
        <v>456</v>
      </c>
      <c r="AQ51" s="522" t="s">
        <v>456</v>
      </c>
      <c r="AR51" s="522" t="s">
        <v>456</v>
      </c>
      <c r="AS51" s="522" t="s">
        <v>456</v>
      </c>
      <c r="AT51" s="522" t="s">
        <v>456</v>
      </c>
      <c r="AU51" s="522" t="s">
        <v>456</v>
      </c>
      <c r="AV51" s="522" t="s">
        <v>456</v>
      </c>
      <c r="AW51" s="522" t="s">
        <v>456</v>
      </c>
      <c r="AX51" s="522" t="s">
        <v>456</v>
      </c>
      <c r="AY51" s="522" t="s">
        <v>456</v>
      </c>
      <c r="AZ51" s="522" t="s">
        <v>456</v>
      </c>
      <c r="BA51" s="522" t="s">
        <v>456</v>
      </c>
      <c r="BB51" s="522" t="s">
        <v>456</v>
      </c>
      <c r="BC51" s="523" t="s">
        <v>456</v>
      </c>
      <c r="BD51" s="513">
        <v>75989</v>
      </c>
      <c r="BE51" s="513" t="s">
        <v>457</v>
      </c>
      <c r="BF51" s="513" t="s">
        <v>457</v>
      </c>
      <c r="BG51" s="513" t="s">
        <v>457</v>
      </c>
      <c r="BH51" s="513" t="s">
        <v>457</v>
      </c>
      <c r="BI51" s="513" t="s">
        <v>457</v>
      </c>
      <c r="BJ51" s="513" t="s">
        <v>457</v>
      </c>
      <c r="BK51" s="513" t="s">
        <v>457</v>
      </c>
      <c r="BL51" s="513" t="s">
        <v>457</v>
      </c>
      <c r="BM51" s="513" t="s">
        <v>457</v>
      </c>
      <c r="BN51" s="513" t="s">
        <v>457</v>
      </c>
      <c r="BO51" s="513" t="s">
        <v>457</v>
      </c>
      <c r="BP51" s="513" t="s">
        <v>457</v>
      </c>
      <c r="BQ51" s="513" t="s">
        <v>457</v>
      </c>
      <c r="BR51" s="513" t="s">
        <v>457</v>
      </c>
      <c r="BS51" s="513" t="s">
        <v>457</v>
      </c>
      <c r="BT51" s="513">
        <f>CJ51/BD51</f>
        <v>2</v>
      </c>
      <c r="BU51" s="513"/>
      <c r="BV51" s="513"/>
      <c r="BW51" s="513"/>
      <c r="BX51" s="513"/>
      <c r="BY51" s="513"/>
      <c r="BZ51" s="513"/>
      <c r="CA51" s="513"/>
      <c r="CB51" s="513"/>
      <c r="CC51" s="513"/>
      <c r="CD51" s="513"/>
      <c r="CE51" s="513"/>
      <c r="CF51" s="513"/>
      <c r="CG51" s="513"/>
      <c r="CH51" s="513"/>
      <c r="CI51" s="513"/>
      <c r="CJ51" s="515">
        <v>151978</v>
      </c>
      <c r="CK51" s="515">
        <v>219198</v>
      </c>
      <c r="CL51" s="515">
        <v>219198</v>
      </c>
      <c r="CM51" s="515">
        <v>219198</v>
      </c>
      <c r="CN51" s="515">
        <v>219198</v>
      </c>
      <c r="CO51" s="515">
        <v>219198</v>
      </c>
      <c r="CP51" s="515">
        <v>219198</v>
      </c>
      <c r="CQ51" s="515">
        <v>219198</v>
      </c>
      <c r="CR51" s="515">
        <v>219198</v>
      </c>
      <c r="CS51" s="515">
        <v>219198</v>
      </c>
      <c r="CT51" s="515">
        <v>219198</v>
      </c>
      <c r="CU51" s="515">
        <v>219198</v>
      </c>
      <c r="CV51" s="515">
        <v>219198</v>
      </c>
      <c r="CW51" s="515">
        <v>219198</v>
      </c>
      <c r="CX51" s="515">
        <v>219198</v>
      </c>
      <c r="CY51" s="515">
        <v>219198</v>
      </c>
      <c r="CZ51" s="515">
        <v>219198</v>
      </c>
      <c r="DA51" s="515">
        <v>219198</v>
      </c>
    </row>
    <row r="52" spans="1:118" s="135" customFormat="1" ht="22.5" customHeight="1" x14ac:dyDescent="0.25">
      <c r="A52" s="514"/>
      <c r="B52" s="514"/>
      <c r="C52" s="514"/>
      <c r="D52" s="514"/>
      <c r="E52" s="514"/>
      <c r="F52" s="514"/>
      <c r="G52" s="514"/>
      <c r="H52" s="521" t="s">
        <v>458</v>
      </c>
      <c r="I52" s="522" t="s">
        <v>458</v>
      </c>
      <c r="J52" s="522" t="s">
        <v>458</v>
      </c>
      <c r="K52" s="522" t="s">
        <v>458</v>
      </c>
      <c r="L52" s="522" t="s">
        <v>458</v>
      </c>
      <c r="M52" s="522" t="s">
        <v>458</v>
      </c>
      <c r="N52" s="522" t="s">
        <v>458</v>
      </c>
      <c r="O52" s="522" t="s">
        <v>458</v>
      </c>
      <c r="P52" s="522" t="s">
        <v>458</v>
      </c>
      <c r="Q52" s="522" t="s">
        <v>458</v>
      </c>
      <c r="R52" s="522" t="s">
        <v>458</v>
      </c>
      <c r="S52" s="522" t="s">
        <v>458</v>
      </c>
      <c r="T52" s="522" t="s">
        <v>458</v>
      </c>
      <c r="U52" s="522" t="s">
        <v>458</v>
      </c>
      <c r="V52" s="522" t="s">
        <v>458</v>
      </c>
      <c r="W52" s="522" t="s">
        <v>458</v>
      </c>
      <c r="X52" s="522" t="s">
        <v>458</v>
      </c>
      <c r="Y52" s="522" t="s">
        <v>458</v>
      </c>
      <c r="Z52" s="522" t="s">
        <v>458</v>
      </c>
      <c r="AA52" s="522" t="s">
        <v>458</v>
      </c>
      <c r="AB52" s="522" t="s">
        <v>458</v>
      </c>
      <c r="AC52" s="522" t="s">
        <v>458</v>
      </c>
      <c r="AD52" s="522" t="s">
        <v>458</v>
      </c>
      <c r="AE52" s="522" t="s">
        <v>458</v>
      </c>
      <c r="AF52" s="522" t="s">
        <v>458</v>
      </c>
      <c r="AG52" s="522" t="s">
        <v>458</v>
      </c>
      <c r="AH52" s="522" t="s">
        <v>458</v>
      </c>
      <c r="AI52" s="522" t="s">
        <v>458</v>
      </c>
      <c r="AJ52" s="522" t="s">
        <v>458</v>
      </c>
      <c r="AK52" s="522" t="s">
        <v>458</v>
      </c>
      <c r="AL52" s="522" t="s">
        <v>458</v>
      </c>
      <c r="AM52" s="522" t="s">
        <v>458</v>
      </c>
      <c r="AN52" s="522" t="s">
        <v>458</v>
      </c>
      <c r="AO52" s="522" t="s">
        <v>458</v>
      </c>
      <c r="AP52" s="522" t="s">
        <v>458</v>
      </c>
      <c r="AQ52" s="522" t="s">
        <v>458</v>
      </c>
      <c r="AR52" s="522" t="s">
        <v>458</v>
      </c>
      <c r="AS52" s="522" t="s">
        <v>458</v>
      </c>
      <c r="AT52" s="522" t="s">
        <v>458</v>
      </c>
      <c r="AU52" s="522" t="s">
        <v>458</v>
      </c>
      <c r="AV52" s="522" t="s">
        <v>458</v>
      </c>
      <c r="AW52" s="522" t="s">
        <v>458</v>
      </c>
      <c r="AX52" s="522" t="s">
        <v>458</v>
      </c>
      <c r="AY52" s="522" t="s">
        <v>458</v>
      </c>
      <c r="AZ52" s="522" t="s">
        <v>458</v>
      </c>
      <c r="BA52" s="522" t="s">
        <v>458</v>
      </c>
      <c r="BB52" s="522" t="s">
        <v>458</v>
      </c>
      <c r="BC52" s="523" t="s">
        <v>458</v>
      </c>
      <c r="BD52" s="513">
        <v>250</v>
      </c>
      <c r="BE52" s="513" t="s">
        <v>459</v>
      </c>
      <c r="BF52" s="513" t="s">
        <v>459</v>
      </c>
      <c r="BG52" s="513" t="s">
        <v>459</v>
      </c>
      <c r="BH52" s="513" t="s">
        <v>459</v>
      </c>
      <c r="BI52" s="513" t="s">
        <v>459</v>
      </c>
      <c r="BJ52" s="513" t="s">
        <v>459</v>
      </c>
      <c r="BK52" s="513" t="s">
        <v>459</v>
      </c>
      <c r="BL52" s="513" t="s">
        <v>459</v>
      </c>
      <c r="BM52" s="513" t="s">
        <v>459</v>
      </c>
      <c r="BN52" s="513" t="s">
        <v>459</v>
      </c>
      <c r="BO52" s="513" t="s">
        <v>459</v>
      </c>
      <c r="BP52" s="513" t="s">
        <v>459</v>
      </c>
      <c r="BQ52" s="513" t="s">
        <v>459</v>
      </c>
      <c r="BR52" s="513" t="s">
        <v>459</v>
      </c>
      <c r="BS52" s="513" t="s">
        <v>459</v>
      </c>
      <c r="BT52" s="513">
        <f t="shared" ref="BT52" si="1">CJ52/BD52</f>
        <v>540</v>
      </c>
      <c r="BU52" s="513"/>
      <c r="BV52" s="513"/>
      <c r="BW52" s="513"/>
      <c r="BX52" s="513"/>
      <c r="BY52" s="513"/>
      <c r="BZ52" s="513"/>
      <c r="CA52" s="513"/>
      <c r="CB52" s="513"/>
      <c r="CC52" s="513"/>
      <c r="CD52" s="513"/>
      <c r="CE52" s="513"/>
      <c r="CF52" s="513"/>
      <c r="CG52" s="513"/>
      <c r="CH52" s="513"/>
      <c r="CI52" s="513"/>
      <c r="CJ52" s="515">
        <v>135000</v>
      </c>
      <c r="CK52" s="515">
        <v>135000</v>
      </c>
      <c r="CL52" s="515">
        <v>135000</v>
      </c>
      <c r="CM52" s="515">
        <v>135000</v>
      </c>
      <c r="CN52" s="515">
        <v>135000</v>
      </c>
      <c r="CO52" s="515">
        <v>135000</v>
      </c>
      <c r="CP52" s="515">
        <v>135000</v>
      </c>
      <c r="CQ52" s="515">
        <v>135000</v>
      </c>
      <c r="CR52" s="515">
        <v>135000</v>
      </c>
      <c r="CS52" s="515">
        <v>135000</v>
      </c>
      <c r="CT52" s="515">
        <v>135000</v>
      </c>
      <c r="CU52" s="515">
        <v>135000</v>
      </c>
      <c r="CV52" s="515">
        <v>135000</v>
      </c>
      <c r="CW52" s="515">
        <v>135000</v>
      </c>
      <c r="CX52" s="515">
        <v>135000</v>
      </c>
      <c r="CY52" s="515">
        <v>135000</v>
      </c>
      <c r="CZ52" s="515">
        <v>135000</v>
      </c>
      <c r="DA52" s="515">
        <v>135000</v>
      </c>
    </row>
    <row r="53" spans="1:118" s="135" customFormat="1" ht="22.5" customHeight="1" x14ac:dyDescent="0.25">
      <c r="A53" s="514"/>
      <c r="B53" s="514"/>
      <c r="C53" s="514"/>
      <c r="D53" s="514"/>
      <c r="E53" s="514"/>
      <c r="F53" s="514"/>
      <c r="G53" s="514"/>
      <c r="H53" s="521" t="s">
        <v>460</v>
      </c>
      <c r="I53" s="522" t="s">
        <v>460</v>
      </c>
      <c r="J53" s="522" t="s">
        <v>460</v>
      </c>
      <c r="K53" s="522" t="s">
        <v>460</v>
      </c>
      <c r="L53" s="522" t="s">
        <v>460</v>
      </c>
      <c r="M53" s="522" t="s">
        <v>460</v>
      </c>
      <c r="N53" s="522" t="s">
        <v>460</v>
      </c>
      <c r="O53" s="522" t="s">
        <v>460</v>
      </c>
      <c r="P53" s="522" t="s">
        <v>460</v>
      </c>
      <c r="Q53" s="522" t="s">
        <v>460</v>
      </c>
      <c r="R53" s="522" t="s">
        <v>460</v>
      </c>
      <c r="S53" s="522" t="s">
        <v>460</v>
      </c>
      <c r="T53" s="522" t="s">
        <v>460</v>
      </c>
      <c r="U53" s="522" t="s">
        <v>460</v>
      </c>
      <c r="V53" s="522" t="s">
        <v>460</v>
      </c>
      <c r="W53" s="522" t="s">
        <v>460</v>
      </c>
      <c r="X53" s="522" t="s">
        <v>460</v>
      </c>
      <c r="Y53" s="522" t="s">
        <v>460</v>
      </c>
      <c r="Z53" s="522" t="s">
        <v>460</v>
      </c>
      <c r="AA53" s="522" t="s">
        <v>460</v>
      </c>
      <c r="AB53" s="522" t="s">
        <v>460</v>
      </c>
      <c r="AC53" s="522" t="s">
        <v>460</v>
      </c>
      <c r="AD53" s="522" t="s">
        <v>460</v>
      </c>
      <c r="AE53" s="522" t="s">
        <v>460</v>
      </c>
      <c r="AF53" s="522" t="s">
        <v>460</v>
      </c>
      <c r="AG53" s="522" t="s">
        <v>460</v>
      </c>
      <c r="AH53" s="522" t="s">
        <v>460</v>
      </c>
      <c r="AI53" s="522" t="s">
        <v>460</v>
      </c>
      <c r="AJ53" s="522" t="s">
        <v>460</v>
      </c>
      <c r="AK53" s="522" t="s">
        <v>460</v>
      </c>
      <c r="AL53" s="522" t="s">
        <v>460</v>
      </c>
      <c r="AM53" s="522" t="s">
        <v>460</v>
      </c>
      <c r="AN53" s="522" t="s">
        <v>460</v>
      </c>
      <c r="AO53" s="522" t="s">
        <v>460</v>
      </c>
      <c r="AP53" s="522" t="s">
        <v>460</v>
      </c>
      <c r="AQ53" s="522" t="s">
        <v>460</v>
      </c>
      <c r="AR53" s="522" t="s">
        <v>460</v>
      </c>
      <c r="AS53" s="522" t="s">
        <v>460</v>
      </c>
      <c r="AT53" s="522" t="s">
        <v>460</v>
      </c>
      <c r="AU53" s="522" t="s">
        <v>460</v>
      </c>
      <c r="AV53" s="522" t="s">
        <v>460</v>
      </c>
      <c r="AW53" s="522" t="s">
        <v>460</v>
      </c>
      <c r="AX53" s="522" t="s">
        <v>460</v>
      </c>
      <c r="AY53" s="522" t="s">
        <v>460</v>
      </c>
      <c r="AZ53" s="522" t="s">
        <v>460</v>
      </c>
      <c r="BA53" s="522" t="s">
        <v>460</v>
      </c>
      <c r="BB53" s="522" t="s">
        <v>460</v>
      </c>
      <c r="BC53" s="523" t="s">
        <v>460</v>
      </c>
      <c r="BD53" s="513">
        <v>300</v>
      </c>
      <c r="BE53" s="513" t="s">
        <v>462</v>
      </c>
      <c r="BF53" s="513" t="s">
        <v>462</v>
      </c>
      <c r="BG53" s="513" t="s">
        <v>462</v>
      </c>
      <c r="BH53" s="513" t="s">
        <v>462</v>
      </c>
      <c r="BI53" s="513" t="s">
        <v>462</v>
      </c>
      <c r="BJ53" s="513" t="s">
        <v>462</v>
      </c>
      <c r="BK53" s="513" t="s">
        <v>462</v>
      </c>
      <c r="BL53" s="513" t="s">
        <v>462</v>
      </c>
      <c r="BM53" s="513" t="s">
        <v>462</v>
      </c>
      <c r="BN53" s="513" t="s">
        <v>462</v>
      </c>
      <c r="BO53" s="513" t="s">
        <v>462</v>
      </c>
      <c r="BP53" s="513" t="s">
        <v>462</v>
      </c>
      <c r="BQ53" s="513" t="s">
        <v>462</v>
      </c>
      <c r="BR53" s="513" t="s">
        <v>462</v>
      </c>
      <c r="BS53" s="513" t="s">
        <v>462</v>
      </c>
      <c r="BT53" s="513">
        <v>2222</v>
      </c>
      <c r="BU53" s="513"/>
      <c r="BV53" s="513"/>
      <c r="BW53" s="513"/>
      <c r="BX53" s="513"/>
      <c r="BY53" s="513"/>
      <c r="BZ53" s="513"/>
      <c r="CA53" s="513"/>
      <c r="CB53" s="513"/>
      <c r="CC53" s="513"/>
      <c r="CD53" s="513"/>
      <c r="CE53" s="513"/>
      <c r="CF53" s="513"/>
      <c r="CG53" s="513"/>
      <c r="CH53" s="513"/>
      <c r="CI53" s="513"/>
      <c r="CJ53" s="515">
        <v>666600</v>
      </c>
      <c r="CK53" s="515">
        <v>212100</v>
      </c>
      <c r="CL53" s="515">
        <v>212100</v>
      </c>
      <c r="CM53" s="515">
        <v>212100</v>
      </c>
      <c r="CN53" s="515">
        <v>212100</v>
      </c>
      <c r="CO53" s="515">
        <v>212100</v>
      </c>
      <c r="CP53" s="515">
        <v>212100</v>
      </c>
      <c r="CQ53" s="515">
        <v>212100</v>
      </c>
      <c r="CR53" s="515">
        <v>212100</v>
      </c>
      <c r="CS53" s="515">
        <v>212100</v>
      </c>
      <c r="CT53" s="515">
        <v>212100</v>
      </c>
      <c r="CU53" s="515">
        <v>212100</v>
      </c>
      <c r="CV53" s="515">
        <v>212100</v>
      </c>
      <c r="CW53" s="515">
        <v>212100</v>
      </c>
      <c r="CX53" s="515">
        <v>212100</v>
      </c>
      <c r="CY53" s="515">
        <v>212100</v>
      </c>
      <c r="CZ53" s="515">
        <v>212100</v>
      </c>
      <c r="DA53" s="515">
        <v>212100</v>
      </c>
    </row>
    <row r="54" spans="1:118" s="135" customFormat="1" ht="22.5" customHeight="1" x14ac:dyDescent="0.25">
      <c r="A54" s="514"/>
      <c r="B54" s="514"/>
      <c r="C54" s="514"/>
      <c r="D54" s="514"/>
      <c r="E54" s="514"/>
      <c r="F54" s="514"/>
      <c r="G54" s="514"/>
      <c r="H54" s="516" t="s">
        <v>518</v>
      </c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516"/>
      <c r="AK54" s="516"/>
      <c r="AL54" s="516"/>
      <c r="AM54" s="516"/>
      <c r="AN54" s="516"/>
      <c r="AO54" s="516"/>
      <c r="AP54" s="516"/>
      <c r="AQ54" s="516"/>
      <c r="AR54" s="516"/>
      <c r="AS54" s="516"/>
      <c r="AT54" s="516"/>
      <c r="AU54" s="516"/>
      <c r="AV54" s="516"/>
      <c r="AW54" s="516"/>
      <c r="AX54" s="516"/>
      <c r="AY54" s="516"/>
      <c r="AZ54" s="516"/>
      <c r="BA54" s="516"/>
      <c r="BB54" s="516"/>
      <c r="BC54" s="516"/>
      <c r="BD54" s="513">
        <v>34875</v>
      </c>
      <c r="BE54" s="513"/>
      <c r="BF54" s="513"/>
      <c r="BG54" s="513"/>
      <c r="BH54" s="513"/>
      <c r="BI54" s="513"/>
      <c r="BJ54" s="513"/>
      <c r="BK54" s="513"/>
      <c r="BL54" s="513"/>
      <c r="BM54" s="513"/>
      <c r="BN54" s="513"/>
      <c r="BO54" s="513"/>
      <c r="BP54" s="513"/>
      <c r="BQ54" s="513"/>
      <c r="BR54" s="513"/>
      <c r="BS54" s="513"/>
      <c r="BT54" s="513">
        <v>11</v>
      </c>
      <c r="BU54" s="513"/>
      <c r="BV54" s="513"/>
      <c r="BW54" s="513"/>
      <c r="BX54" s="513"/>
      <c r="BY54" s="513"/>
      <c r="BZ54" s="513"/>
      <c r="CA54" s="513"/>
      <c r="CB54" s="513"/>
      <c r="CC54" s="513"/>
      <c r="CD54" s="513"/>
      <c r="CE54" s="513"/>
      <c r="CF54" s="513"/>
      <c r="CG54" s="513"/>
      <c r="CH54" s="513"/>
      <c r="CI54" s="513"/>
      <c r="CJ54" s="515">
        <v>383625</v>
      </c>
      <c r="CK54" s="515"/>
      <c r="CL54" s="515"/>
      <c r="CM54" s="515"/>
      <c r="CN54" s="515"/>
      <c r="CO54" s="515"/>
      <c r="CP54" s="515"/>
      <c r="CQ54" s="515"/>
      <c r="CR54" s="515"/>
      <c r="CS54" s="515"/>
      <c r="CT54" s="515"/>
      <c r="CU54" s="515"/>
      <c r="CV54" s="515"/>
      <c r="CW54" s="515"/>
      <c r="CX54" s="515"/>
      <c r="CY54" s="515"/>
      <c r="CZ54" s="515"/>
      <c r="DA54" s="515"/>
    </row>
    <row r="55" spans="1:118" s="136" customFormat="1" ht="15" customHeight="1" x14ac:dyDescent="0.25">
      <c r="A55" s="514"/>
      <c r="B55" s="514"/>
      <c r="C55" s="514"/>
      <c r="D55" s="514"/>
      <c r="E55" s="514"/>
      <c r="F55" s="514"/>
      <c r="G55" s="514"/>
      <c r="H55" s="518" t="s">
        <v>268</v>
      </c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8"/>
      <c r="AU55" s="518"/>
      <c r="AV55" s="518"/>
      <c r="AW55" s="518"/>
      <c r="AX55" s="518"/>
      <c r="AY55" s="518"/>
      <c r="AZ55" s="518"/>
      <c r="BA55" s="518"/>
      <c r="BB55" s="518"/>
      <c r="BC55" s="519"/>
      <c r="BD55" s="513" t="s">
        <v>7</v>
      </c>
      <c r="BE55" s="513"/>
      <c r="BF55" s="513"/>
      <c r="BG55" s="513"/>
      <c r="BH55" s="513"/>
      <c r="BI55" s="513"/>
      <c r="BJ55" s="513"/>
      <c r="BK55" s="513"/>
      <c r="BL55" s="513"/>
      <c r="BM55" s="513"/>
      <c r="BN55" s="513"/>
      <c r="BO55" s="513"/>
      <c r="BP55" s="513"/>
      <c r="BQ55" s="513"/>
      <c r="BR55" s="513"/>
      <c r="BS55" s="513"/>
      <c r="BT55" s="513" t="s">
        <v>7</v>
      </c>
      <c r="BU55" s="513"/>
      <c r="BV55" s="513"/>
      <c r="BW55" s="513"/>
      <c r="BX55" s="513"/>
      <c r="BY55" s="513"/>
      <c r="BZ55" s="513"/>
      <c r="CA55" s="513"/>
      <c r="CB55" s="513"/>
      <c r="CC55" s="513"/>
      <c r="CD55" s="513"/>
      <c r="CE55" s="513"/>
      <c r="CF55" s="513"/>
      <c r="CG55" s="513"/>
      <c r="CH55" s="513"/>
      <c r="CI55" s="513"/>
      <c r="CJ55" s="520">
        <f>CJ50+CJ51+CJ52+CJ53+CJ54</f>
        <v>1339003</v>
      </c>
      <c r="CK55" s="520"/>
      <c r="CL55" s="520"/>
      <c r="CM55" s="520"/>
      <c r="CN55" s="520"/>
      <c r="CO55" s="520"/>
      <c r="CP55" s="520"/>
      <c r="CQ55" s="520"/>
      <c r="CR55" s="520"/>
      <c r="CS55" s="520"/>
      <c r="CT55" s="520"/>
      <c r="CU55" s="520"/>
      <c r="CV55" s="520"/>
      <c r="CW55" s="520"/>
      <c r="CX55" s="520"/>
      <c r="CY55" s="520"/>
      <c r="CZ55" s="520"/>
      <c r="DA55" s="520"/>
    </row>
    <row r="56" spans="1:118" s="137" customFormat="1" ht="12" customHeight="1" x14ac:dyDescent="0.25"/>
    <row r="57" spans="1:118" s="204" customFormat="1" ht="14.25" x14ac:dyDescent="0.2">
      <c r="A57" s="524" t="s">
        <v>305</v>
      </c>
      <c r="B57" s="524"/>
      <c r="C57" s="524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4"/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  <c r="BK57" s="524"/>
      <c r="BL57" s="524"/>
      <c r="BM57" s="524"/>
      <c r="BN57" s="524"/>
      <c r="BO57" s="524"/>
      <c r="BP57" s="524"/>
      <c r="BQ57" s="524"/>
      <c r="BR57" s="524"/>
      <c r="BS57" s="524"/>
      <c r="BT57" s="524"/>
      <c r="BU57" s="524"/>
      <c r="BV57" s="524"/>
      <c r="BW57" s="524"/>
      <c r="BX57" s="524"/>
      <c r="BY57" s="524"/>
      <c r="BZ57" s="524"/>
      <c r="CA57" s="524"/>
      <c r="CB57" s="524"/>
      <c r="CC57" s="524"/>
      <c r="CD57" s="524"/>
      <c r="CE57" s="524"/>
      <c r="CF57" s="524"/>
      <c r="CG57" s="524"/>
      <c r="CH57" s="524"/>
      <c r="CI57" s="524"/>
      <c r="CJ57" s="524"/>
      <c r="CK57" s="524"/>
      <c r="CL57" s="524"/>
      <c r="CM57" s="524"/>
      <c r="CN57" s="524"/>
      <c r="CO57" s="524"/>
      <c r="CP57" s="524"/>
      <c r="CQ57" s="524"/>
      <c r="CR57" s="524"/>
      <c r="CS57" s="524"/>
      <c r="CT57" s="524"/>
      <c r="CU57" s="524"/>
      <c r="CV57" s="524"/>
      <c r="CW57" s="524"/>
      <c r="CX57" s="524"/>
      <c r="CY57" s="524"/>
      <c r="CZ57" s="524"/>
      <c r="DA57" s="524"/>
      <c r="DH57" s="524">
        <v>262</v>
      </c>
      <c r="DI57" s="524"/>
      <c r="DJ57" s="524"/>
      <c r="DK57" s="524"/>
      <c r="DL57" s="524"/>
      <c r="DM57" s="524"/>
      <c r="DN57" s="524"/>
    </row>
    <row r="58" spans="1:118" ht="6" customHeight="1" x14ac:dyDescent="0.25"/>
    <row r="59" spans="1:118" s="204" customFormat="1" ht="14.25" x14ac:dyDescent="0.2">
      <c r="A59" s="570" t="s">
        <v>256</v>
      </c>
      <c r="B59" s="570"/>
      <c r="C59" s="570"/>
      <c r="D59" s="570"/>
      <c r="E59" s="570"/>
      <c r="F59" s="570"/>
      <c r="X59" s="534" t="s">
        <v>730</v>
      </c>
      <c r="Y59" s="534"/>
      <c r="Z59" s="534"/>
      <c r="AA59" s="534"/>
      <c r="AB59" s="534"/>
      <c r="AC59" s="534"/>
      <c r="AD59" s="534"/>
      <c r="AE59" s="534"/>
      <c r="AF59" s="534"/>
      <c r="AG59" s="534"/>
      <c r="AH59" s="534"/>
      <c r="AI59" s="534"/>
      <c r="AJ59" s="534"/>
      <c r="AK59" s="534"/>
      <c r="AL59" s="534"/>
      <c r="AM59" s="534"/>
      <c r="AN59" s="534"/>
      <c r="AO59" s="534"/>
      <c r="AP59" s="534"/>
      <c r="AQ59" s="534"/>
      <c r="AR59" s="534"/>
      <c r="AS59" s="534"/>
      <c r="AT59" s="534"/>
      <c r="AU59" s="534"/>
      <c r="AV59" s="534"/>
      <c r="AW59" s="534"/>
      <c r="AX59" s="534"/>
      <c r="AY59" s="534"/>
      <c r="AZ59" s="534"/>
      <c r="BA59" s="534"/>
      <c r="BB59" s="534"/>
      <c r="BC59" s="534"/>
      <c r="BD59" s="534"/>
      <c r="BE59" s="534"/>
      <c r="BF59" s="534"/>
      <c r="BG59" s="534"/>
      <c r="BH59" s="534"/>
      <c r="BI59" s="534"/>
      <c r="BJ59" s="534"/>
      <c r="BK59" s="534"/>
      <c r="BL59" s="534"/>
      <c r="BM59" s="534"/>
      <c r="BN59" s="534"/>
      <c r="BO59" s="534"/>
      <c r="BP59" s="534"/>
      <c r="BQ59" s="534"/>
      <c r="BR59" s="534"/>
      <c r="BS59" s="534"/>
      <c r="BT59" s="534"/>
      <c r="BU59" s="534"/>
      <c r="BV59" s="534"/>
      <c r="BW59" s="534"/>
      <c r="BX59" s="534"/>
      <c r="BY59" s="534"/>
      <c r="BZ59" s="534"/>
      <c r="CA59" s="534"/>
      <c r="CB59" s="534"/>
      <c r="CC59" s="534"/>
      <c r="CD59" s="534"/>
      <c r="CE59" s="534"/>
      <c r="CF59" s="534"/>
      <c r="CG59" s="534"/>
      <c r="CH59" s="534"/>
      <c r="CI59" s="534"/>
      <c r="CJ59" s="534"/>
      <c r="CK59" s="534"/>
      <c r="CL59" s="534"/>
      <c r="CM59" s="534"/>
      <c r="CN59" s="534"/>
      <c r="CO59" s="534"/>
      <c r="CP59" s="534"/>
      <c r="CQ59" s="534"/>
      <c r="CR59" s="534"/>
      <c r="CS59" s="534"/>
      <c r="CT59" s="534"/>
      <c r="CU59" s="534"/>
      <c r="CV59" s="534"/>
      <c r="CW59" s="534"/>
      <c r="CX59" s="534"/>
      <c r="CY59" s="534"/>
      <c r="CZ59" s="534"/>
      <c r="DA59" s="534"/>
    </row>
    <row r="60" spans="1:118" s="204" customFormat="1" ht="6" customHeight="1" x14ac:dyDescent="0.25">
      <c r="E60" s="204">
        <v>0</v>
      </c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</row>
    <row r="61" spans="1:118" s="204" customFormat="1" ht="28.5" customHeight="1" x14ac:dyDescent="0.2">
      <c r="A61" s="532" t="s">
        <v>257</v>
      </c>
      <c r="B61" s="532"/>
      <c r="C61" s="532"/>
      <c r="D61" s="532"/>
      <c r="E61" s="532"/>
      <c r="F61" s="532"/>
      <c r="G61" s="532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2"/>
      <c r="AA61" s="532"/>
      <c r="AB61" s="532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2"/>
      <c r="AN61" s="532"/>
      <c r="AO61" s="532"/>
      <c r="AP61" s="577" t="s">
        <v>731</v>
      </c>
      <c r="AQ61" s="577"/>
      <c r="AR61" s="577"/>
      <c r="AS61" s="577"/>
      <c r="AT61" s="577"/>
      <c r="AU61" s="577"/>
      <c r="AV61" s="577"/>
      <c r="AW61" s="577"/>
      <c r="AX61" s="577"/>
      <c r="AY61" s="577"/>
      <c r="AZ61" s="577"/>
      <c r="BA61" s="577"/>
      <c r="BB61" s="577"/>
      <c r="BC61" s="577"/>
      <c r="BD61" s="577"/>
      <c r="BE61" s="577"/>
      <c r="BF61" s="577"/>
      <c r="BG61" s="577"/>
      <c r="BH61" s="577"/>
      <c r="BI61" s="577"/>
      <c r="BJ61" s="577"/>
      <c r="BK61" s="577"/>
      <c r="BL61" s="577"/>
      <c r="BM61" s="577"/>
      <c r="BN61" s="577"/>
      <c r="BO61" s="577"/>
      <c r="BP61" s="577"/>
      <c r="BQ61" s="577"/>
      <c r="BR61" s="577"/>
      <c r="BS61" s="577"/>
      <c r="BT61" s="577"/>
      <c r="BU61" s="577"/>
      <c r="BV61" s="577"/>
      <c r="BW61" s="577"/>
      <c r="BX61" s="577"/>
      <c r="BY61" s="577"/>
      <c r="BZ61" s="577"/>
      <c r="CA61" s="577"/>
      <c r="CB61" s="577"/>
      <c r="CC61" s="577"/>
      <c r="CD61" s="577"/>
      <c r="CE61" s="577"/>
      <c r="CF61" s="577"/>
      <c r="CG61" s="577"/>
      <c r="CH61" s="577"/>
      <c r="CI61" s="577"/>
      <c r="CJ61" s="577"/>
      <c r="CK61" s="577"/>
      <c r="CL61" s="577"/>
      <c r="CM61" s="577"/>
      <c r="CN61" s="577"/>
      <c r="CO61" s="577"/>
      <c r="CP61" s="577"/>
      <c r="CQ61" s="577"/>
      <c r="CR61" s="577"/>
      <c r="CS61" s="577"/>
      <c r="CT61" s="577"/>
      <c r="CU61" s="577"/>
      <c r="CV61" s="577"/>
      <c r="CW61" s="577"/>
      <c r="CX61" s="577"/>
      <c r="CY61" s="577"/>
      <c r="CZ61" s="577"/>
      <c r="DA61" s="577"/>
    </row>
    <row r="62" spans="1:118" ht="10.5" customHeight="1" x14ac:dyDescent="0.25">
      <c r="J62" s="132">
        <v>0</v>
      </c>
    </row>
    <row r="63" spans="1:118" s="134" customFormat="1" ht="45" customHeight="1" x14ac:dyDescent="0.25">
      <c r="A63" s="525" t="s">
        <v>259</v>
      </c>
      <c r="B63" s="526"/>
      <c r="C63" s="526"/>
      <c r="D63" s="526"/>
      <c r="E63" s="526"/>
      <c r="F63" s="526"/>
      <c r="G63" s="527"/>
      <c r="H63" s="525" t="s">
        <v>0</v>
      </c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6"/>
      <c r="AL63" s="526"/>
      <c r="AM63" s="526"/>
      <c r="AN63" s="526"/>
      <c r="AO63" s="526"/>
      <c r="AP63" s="526"/>
      <c r="AQ63" s="526"/>
      <c r="AR63" s="526"/>
      <c r="AS63" s="526"/>
      <c r="AT63" s="526"/>
      <c r="AU63" s="526"/>
      <c r="AV63" s="526"/>
      <c r="AW63" s="526"/>
      <c r="AX63" s="526"/>
      <c r="AY63" s="526"/>
      <c r="AZ63" s="526"/>
      <c r="BA63" s="526"/>
      <c r="BB63" s="526"/>
      <c r="BC63" s="527"/>
      <c r="BD63" s="525" t="s">
        <v>306</v>
      </c>
      <c r="BE63" s="526"/>
      <c r="BF63" s="526"/>
      <c r="BG63" s="526"/>
      <c r="BH63" s="526"/>
      <c r="BI63" s="526"/>
      <c r="BJ63" s="526"/>
      <c r="BK63" s="526"/>
      <c r="BL63" s="526"/>
      <c r="BM63" s="526"/>
      <c r="BN63" s="526"/>
      <c r="BO63" s="526"/>
      <c r="BP63" s="526"/>
      <c r="BQ63" s="526"/>
      <c r="BR63" s="526"/>
      <c r="BS63" s="527"/>
      <c r="BT63" s="525" t="s">
        <v>307</v>
      </c>
      <c r="BU63" s="526"/>
      <c r="BV63" s="526"/>
      <c r="BW63" s="526"/>
      <c r="BX63" s="526"/>
      <c r="BY63" s="526"/>
      <c r="BZ63" s="526"/>
      <c r="CA63" s="526"/>
      <c r="CB63" s="526"/>
      <c r="CC63" s="526"/>
      <c r="CD63" s="526"/>
      <c r="CE63" s="526"/>
      <c r="CF63" s="526"/>
      <c r="CG63" s="526"/>
      <c r="CH63" s="526"/>
      <c r="CI63" s="527"/>
      <c r="CJ63" s="525" t="s">
        <v>308</v>
      </c>
      <c r="CK63" s="526"/>
      <c r="CL63" s="526"/>
      <c r="CM63" s="526"/>
      <c r="CN63" s="526"/>
      <c r="CO63" s="526"/>
      <c r="CP63" s="526"/>
      <c r="CQ63" s="526"/>
      <c r="CR63" s="526"/>
      <c r="CS63" s="526"/>
      <c r="CT63" s="526"/>
      <c r="CU63" s="526"/>
      <c r="CV63" s="526"/>
      <c r="CW63" s="526"/>
      <c r="CX63" s="526"/>
      <c r="CY63" s="526"/>
      <c r="CZ63" s="526"/>
      <c r="DA63" s="527"/>
    </row>
    <row r="64" spans="1:118" s="135" customFormat="1" ht="13.15" x14ac:dyDescent="0.3">
      <c r="A64" s="517">
        <v>1</v>
      </c>
      <c r="B64" s="517"/>
      <c r="C64" s="517"/>
      <c r="D64" s="517"/>
      <c r="E64" s="517"/>
      <c r="F64" s="517"/>
      <c r="G64" s="517"/>
      <c r="H64" s="517">
        <v>2</v>
      </c>
      <c r="I64" s="517"/>
      <c r="J64" s="517"/>
      <c r="K64" s="517"/>
      <c r="L64" s="517"/>
      <c r="M64" s="517"/>
      <c r="N64" s="517"/>
      <c r="O64" s="517"/>
      <c r="P64" s="517"/>
      <c r="Q64" s="517"/>
      <c r="R64" s="517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F64" s="517"/>
      <c r="AG64" s="517"/>
      <c r="AH64" s="517"/>
      <c r="AI64" s="517"/>
      <c r="AJ64" s="517"/>
      <c r="AK64" s="517"/>
      <c r="AL64" s="517"/>
      <c r="AM64" s="517"/>
      <c r="AN64" s="517"/>
      <c r="AO64" s="517"/>
      <c r="AP64" s="517"/>
      <c r="AQ64" s="517"/>
      <c r="AR64" s="517"/>
      <c r="AS64" s="517"/>
      <c r="AT64" s="517"/>
      <c r="AU64" s="517"/>
      <c r="AV64" s="517"/>
      <c r="AW64" s="517"/>
      <c r="AX64" s="517"/>
      <c r="AY64" s="517"/>
      <c r="AZ64" s="517"/>
      <c r="BA64" s="517"/>
      <c r="BB64" s="517"/>
      <c r="BC64" s="517"/>
      <c r="BD64" s="517">
        <v>3</v>
      </c>
      <c r="BE64" s="517"/>
      <c r="BF64" s="517"/>
      <c r="BG64" s="517"/>
      <c r="BH64" s="517"/>
      <c r="BI64" s="517"/>
      <c r="BJ64" s="517"/>
      <c r="BK64" s="517"/>
      <c r="BL64" s="517"/>
      <c r="BM64" s="517"/>
      <c r="BN64" s="517"/>
      <c r="BO64" s="517"/>
      <c r="BP64" s="517"/>
      <c r="BQ64" s="517"/>
      <c r="BR64" s="517"/>
      <c r="BS64" s="517"/>
      <c r="BT64" s="517">
        <v>4</v>
      </c>
      <c r="BU64" s="517"/>
      <c r="BV64" s="517"/>
      <c r="BW64" s="517"/>
      <c r="BX64" s="517"/>
      <c r="BY64" s="517"/>
      <c r="BZ64" s="517"/>
      <c r="CA64" s="517"/>
      <c r="CB64" s="517"/>
      <c r="CC64" s="517"/>
      <c r="CD64" s="517"/>
      <c r="CE64" s="517"/>
      <c r="CF64" s="517"/>
      <c r="CG64" s="517"/>
      <c r="CH64" s="517"/>
      <c r="CI64" s="517"/>
      <c r="CJ64" s="517">
        <v>5</v>
      </c>
      <c r="CK64" s="517"/>
      <c r="CL64" s="517"/>
      <c r="CM64" s="517"/>
      <c r="CN64" s="517"/>
      <c r="CO64" s="517"/>
      <c r="CP64" s="517"/>
      <c r="CQ64" s="517"/>
      <c r="CR64" s="517"/>
      <c r="CS64" s="517"/>
      <c r="CT64" s="517"/>
      <c r="CU64" s="517"/>
      <c r="CV64" s="517"/>
      <c r="CW64" s="517"/>
      <c r="CX64" s="517"/>
      <c r="CY64" s="517"/>
      <c r="CZ64" s="517"/>
      <c r="DA64" s="517"/>
    </row>
    <row r="65" spans="1:117" s="135" customFormat="1" ht="66" customHeight="1" x14ac:dyDescent="0.25">
      <c r="A65" s="514"/>
      <c r="B65" s="514"/>
      <c r="C65" s="514"/>
      <c r="D65" s="514"/>
      <c r="E65" s="514"/>
      <c r="F65" s="514"/>
      <c r="G65" s="514"/>
      <c r="H65" s="521" t="s">
        <v>732</v>
      </c>
      <c r="I65" s="522" t="s">
        <v>455</v>
      </c>
      <c r="J65" s="522"/>
      <c r="K65" s="522" t="s">
        <v>455</v>
      </c>
      <c r="L65" s="522" t="s">
        <v>455</v>
      </c>
      <c r="M65" s="522" t="s">
        <v>455</v>
      </c>
      <c r="N65" s="522" t="s">
        <v>455</v>
      </c>
      <c r="O65" s="522" t="s">
        <v>455</v>
      </c>
      <c r="P65" s="522" t="s">
        <v>455</v>
      </c>
      <c r="Q65" s="522" t="s">
        <v>455</v>
      </c>
      <c r="R65" s="522" t="s">
        <v>455</v>
      </c>
      <c r="S65" s="522" t="s">
        <v>455</v>
      </c>
      <c r="T65" s="522" t="s">
        <v>455</v>
      </c>
      <c r="U65" s="522" t="s">
        <v>455</v>
      </c>
      <c r="V65" s="522" t="s">
        <v>455</v>
      </c>
      <c r="W65" s="522" t="s">
        <v>455</v>
      </c>
      <c r="X65" s="522" t="s">
        <v>455</v>
      </c>
      <c r="Y65" s="522" t="s">
        <v>455</v>
      </c>
      <c r="Z65" s="522" t="s">
        <v>455</v>
      </c>
      <c r="AA65" s="522" t="s">
        <v>455</v>
      </c>
      <c r="AB65" s="522" t="s">
        <v>455</v>
      </c>
      <c r="AC65" s="522" t="s">
        <v>455</v>
      </c>
      <c r="AD65" s="522" t="s">
        <v>455</v>
      </c>
      <c r="AE65" s="522" t="s">
        <v>455</v>
      </c>
      <c r="AF65" s="522" t="s">
        <v>455</v>
      </c>
      <c r="AG65" s="522" t="s">
        <v>455</v>
      </c>
      <c r="AH65" s="522" t="s">
        <v>455</v>
      </c>
      <c r="AI65" s="522" t="s">
        <v>455</v>
      </c>
      <c r="AJ65" s="522" t="s">
        <v>455</v>
      </c>
      <c r="AK65" s="522" t="s">
        <v>455</v>
      </c>
      <c r="AL65" s="522" t="s">
        <v>455</v>
      </c>
      <c r="AM65" s="522" t="s">
        <v>455</v>
      </c>
      <c r="AN65" s="522" t="s">
        <v>455</v>
      </c>
      <c r="AO65" s="522" t="s">
        <v>455</v>
      </c>
      <c r="AP65" s="522" t="s">
        <v>455</v>
      </c>
      <c r="AQ65" s="522" t="s">
        <v>455</v>
      </c>
      <c r="AR65" s="522" t="s">
        <v>455</v>
      </c>
      <c r="AS65" s="522" t="s">
        <v>455</v>
      </c>
      <c r="AT65" s="522" t="s">
        <v>455</v>
      </c>
      <c r="AU65" s="522" t="s">
        <v>455</v>
      </c>
      <c r="AV65" s="522" t="s">
        <v>455</v>
      </c>
      <c r="AW65" s="522" t="s">
        <v>455</v>
      </c>
      <c r="AX65" s="522" t="s">
        <v>455</v>
      </c>
      <c r="AY65" s="522" t="s">
        <v>455</v>
      </c>
      <c r="AZ65" s="522" t="s">
        <v>455</v>
      </c>
      <c r="BA65" s="522" t="s">
        <v>455</v>
      </c>
      <c r="BB65" s="522" t="s">
        <v>455</v>
      </c>
      <c r="BC65" s="523" t="s">
        <v>455</v>
      </c>
      <c r="BD65" s="584">
        <f>CJ65/BT65</f>
        <v>61056</v>
      </c>
      <c r="BE65" s="584">
        <v>3600</v>
      </c>
      <c r="BF65" s="584">
        <v>3600</v>
      </c>
      <c r="BG65" s="584">
        <v>3600</v>
      </c>
      <c r="BH65" s="584">
        <v>3600</v>
      </c>
      <c r="BI65" s="584">
        <v>3600</v>
      </c>
      <c r="BJ65" s="584">
        <v>3600</v>
      </c>
      <c r="BK65" s="584">
        <v>3600</v>
      </c>
      <c r="BL65" s="584">
        <v>3600</v>
      </c>
      <c r="BM65" s="584">
        <v>3600</v>
      </c>
      <c r="BN65" s="584">
        <v>3600</v>
      </c>
      <c r="BO65" s="584">
        <v>3600</v>
      </c>
      <c r="BP65" s="584">
        <v>3600</v>
      </c>
      <c r="BQ65" s="584">
        <v>3600</v>
      </c>
      <c r="BR65" s="584">
        <v>3600</v>
      </c>
      <c r="BS65" s="584">
        <v>3600</v>
      </c>
      <c r="BT65" s="513">
        <v>45</v>
      </c>
      <c r="BU65" s="513"/>
      <c r="BV65" s="513"/>
      <c r="BW65" s="513"/>
      <c r="BX65" s="513"/>
      <c r="BY65" s="513"/>
      <c r="BZ65" s="513"/>
      <c r="CA65" s="513"/>
      <c r="CB65" s="513"/>
      <c r="CC65" s="513"/>
      <c r="CD65" s="513"/>
      <c r="CE65" s="513"/>
      <c r="CF65" s="513"/>
      <c r="CG65" s="513"/>
      <c r="CH65" s="513"/>
      <c r="CI65" s="513"/>
      <c r="CJ65" s="515">
        <v>2747520</v>
      </c>
      <c r="CK65" s="515"/>
      <c r="CL65" s="515"/>
      <c r="CM65" s="515"/>
      <c r="CN65" s="515"/>
      <c r="CO65" s="515"/>
      <c r="CP65" s="515"/>
      <c r="CQ65" s="515"/>
      <c r="CR65" s="515"/>
      <c r="CS65" s="515"/>
      <c r="CT65" s="515"/>
      <c r="CU65" s="515"/>
      <c r="CV65" s="515"/>
      <c r="CW65" s="515"/>
      <c r="CX65" s="515"/>
      <c r="CY65" s="515"/>
      <c r="CZ65" s="515"/>
      <c r="DA65" s="515"/>
    </row>
    <row r="66" spans="1:117" s="135" customFormat="1" ht="13.5" customHeight="1" x14ac:dyDescent="0.3">
      <c r="A66" s="514"/>
      <c r="B66" s="514"/>
      <c r="C66" s="514"/>
      <c r="D66" s="514"/>
      <c r="E66" s="514"/>
      <c r="F66" s="514"/>
      <c r="G66" s="514"/>
      <c r="H66" s="516"/>
      <c r="I66" s="516"/>
      <c r="J66" s="516"/>
      <c r="K66" s="516"/>
      <c r="L66" s="516"/>
      <c r="M66" s="516"/>
      <c r="N66" s="516"/>
      <c r="O66" s="516"/>
      <c r="P66" s="516"/>
      <c r="Q66" s="516"/>
      <c r="R66" s="516"/>
      <c r="S66" s="516"/>
      <c r="T66" s="516"/>
      <c r="U66" s="516"/>
      <c r="V66" s="516"/>
      <c r="W66" s="516"/>
      <c r="X66" s="516"/>
      <c r="Y66" s="516"/>
      <c r="Z66" s="516"/>
      <c r="AA66" s="516"/>
      <c r="AB66" s="516"/>
      <c r="AC66" s="516"/>
      <c r="AD66" s="516"/>
      <c r="AE66" s="516"/>
      <c r="AF66" s="516"/>
      <c r="AG66" s="516"/>
      <c r="AH66" s="516"/>
      <c r="AI66" s="516"/>
      <c r="AJ66" s="516"/>
      <c r="AK66" s="516"/>
      <c r="AL66" s="516"/>
      <c r="AM66" s="516"/>
      <c r="AN66" s="516"/>
      <c r="AO66" s="516"/>
      <c r="AP66" s="516"/>
      <c r="AQ66" s="516"/>
      <c r="AR66" s="516"/>
      <c r="AS66" s="516"/>
      <c r="AT66" s="516"/>
      <c r="AU66" s="516"/>
      <c r="AV66" s="516"/>
      <c r="AW66" s="516"/>
      <c r="AX66" s="516"/>
      <c r="AY66" s="516"/>
      <c r="AZ66" s="516"/>
      <c r="BA66" s="516"/>
      <c r="BB66" s="516"/>
      <c r="BC66" s="516"/>
      <c r="BD66" s="513"/>
      <c r="BE66" s="513"/>
      <c r="BF66" s="513"/>
      <c r="BG66" s="513"/>
      <c r="BH66" s="513"/>
      <c r="BI66" s="513"/>
      <c r="BJ66" s="513"/>
      <c r="BK66" s="513"/>
      <c r="BL66" s="513"/>
      <c r="BM66" s="513"/>
      <c r="BN66" s="513"/>
      <c r="BO66" s="513"/>
      <c r="BP66" s="513"/>
      <c r="BQ66" s="513"/>
      <c r="BR66" s="513"/>
      <c r="BS66" s="513"/>
      <c r="BT66" s="513"/>
      <c r="BU66" s="513"/>
      <c r="BV66" s="513"/>
      <c r="BW66" s="513"/>
      <c r="BX66" s="513"/>
      <c r="BY66" s="513"/>
      <c r="BZ66" s="513"/>
      <c r="CA66" s="513"/>
      <c r="CB66" s="513"/>
      <c r="CC66" s="513"/>
      <c r="CD66" s="513"/>
      <c r="CE66" s="513"/>
      <c r="CF66" s="513"/>
      <c r="CG66" s="513"/>
      <c r="CH66" s="513"/>
      <c r="CI66" s="513"/>
      <c r="CJ66" s="515"/>
      <c r="CK66" s="515"/>
      <c r="CL66" s="515"/>
      <c r="CM66" s="515"/>
      <c r="CN66" s="515"/>
      <c r="CO66" s="515"/>
      <c r="CP66" s="515"/>
      <c r="CQ66" s="515"/>
      <c r="CR66" s="515"/>
      <c r="CS66" s="515"/>
      <c r="CT66" s="515"/>
      <c r="CU66" s="515"/>
      <c r="CV66" s="515"/>
      <c r="CW66" s="515"/>
      <c r="CX66" s="515"/>
      <c r="CY66" s="515"/>
      <c r="CZ66" s="515"/>
      <c r="DA66" s="515"/>
    </row>
    <row r="67" spans="1:117" s="136" customFormat="1" ht="15" customHeight="1" x14ac:dyDescent="0.25">
      <c r="A67" s="514"/>
      <c r="B67" s="514"/>
      <c r="C67" s="514"/>
      <c r="D67" s="514"/>
      <c r="E67" s="514"/>
      <c r="F67" s="514"/>
      <c r="G67" s="514"/>
      <c r="H67" s="518" t="s">
        <v>268</v>
      </c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  <c r="AH67" s="518"/>
      <c r="AI67" s="518"/>
      <c r="AJ67" s="518"/>
      <c r="AK67" s="518"/>
      <c r="AL67" s="518"/>
      <c r="AM67" s="518"/>
      <c r="AN67" s="518"/>
      <c r="AO67" s="518"/>
      <c r="AP67" s="518"/>
      <c r="AQ67" s="518"/>
      <c r="AR67" s="518"/>
      <c r="AS67" s="518"/>
      <c r="AT67" s="518"/>
      <c r="AU67" s="518"/>
      <c r="AV67" s="518"/>
      <c r="AW67" s="518"/>
      <c r="AX67" s="518"/>
      <c r="AY67" s="518"/>
      <c r="AZ67" s="518"/>
      <c r="BA67" s="518"/>
      <c r="BB67" s="518"/>
      <c r="BC67" s="519"/>
      <c r="BD67" s="513" t="s">
        <v>7</v>
      </c>
      <c r="BE67" s="513"/>
      <c r="BF67" s="513"/>
      <c r="BG67" s="513"/>
      <c r="BH67" s="513"/>
      <c r="BI67" s="513"/>
      <c r="BJ67" s="513"/>
      <c r="BK67" s="513"/>
      <c r="BL67" s="513"/>
      <c r="BM67" s="513"/>
      <c r="BN67" s="513"/>
      <c r="BO67" s="513"/>
      <c r="BP67" s="513"/>
      <c r="BQ67" s="513"/>
      <c r="BR67" s="513"/>
      <c r="BS67" s="513"/>
      <c r="BT67" s="513" t="s">
        <v>7</v>
      </c>
      <c r="BU67" s="513"/>
      <c r="BV67" s="513"/>
      <c r="BW67" s="513"/>
      <c r="BX67" s="513"/>
      <c r="BY67" s="513"/>
      <c r="BZ67" s="513"/>
      <c r="CA67" s="513"/>
      <c r="CB67" s="513"/>
      <c r="CC67" s="513"/>
      <c r="CD67" s="513"/>
      <c r="CE67" s="513"/>
      <c r="CF67" s="513"/>
      <c r="CG67" s="513"/>
      <c r="CH67" s="513"/>
      <c r="CI67" s="513"/>
      <c r="CJ67" s="520">
        <f>CJ65+CJ66</f>
        <v>2747520</v>
      </c>
      <c r="CK67" s="520"/>
      <c r="CL67" s="520"/>
      <c r="CM67" s="520"/>
      <c r="CN67" s="520"/>
      <c r="CO67" s="520"/>
      <c r="CP67" s="520"/>
      <c r="CQ67" s="520"/>
      <c r="CR67" s="520"/>
      <c r="CS67" s="520"/>
      <c r="CT67" s="520"/>
      <c r="CU67" s="520"/>
      <c r="CV67" s="520"/>
      <c r="CW67" s="520"/>
      <c r="CX67" s="520"/>
      <c r="CY67" s="520"/>
      <c r="CZ67" s="520"/>
      <c r="DA67" s="520"/>
    </row>
    <row r="68" spans="1:117" s="137" customFormat="1" ht="12" customHeight="1" x14ac:dyDescent="0.25"/>
    <row r="69" spans="1:117" s="133" customFormat="1" ht="14.25" x14ac:dyDescent="0.2">
      <c r="A69" s="524" t="s">
        <v>309</v>
      </c>
      <c r="B69" s="524"/>
      <c r="C69" s="524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4"/>
      <c r="P69" s="524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4"/>
      <c r="AE69" s="524"/>
      <c r="AF69" s="524"/>
      <c r="AG69" s="524"/>
      <c r="AH69" s="524"/>
      <c r="AI69" s="524"/>
      <c r="AJ69" s="524"/>
      <c r="AK69" s="524"/>
      <c r="AL69" s="524"/>
      <c r="AM69" s="524"/>
      <c r="AN69" s="524"/>
      <c r="AO69" s="524"/>
      <c r="AP69" s="524"/>
      <c r="AQ69" s="524"/>
      <c r="AR69" s="524"/>
      <c r="AS69" s="524"/>
      <c r="AT69" s="524"/>
      <c r="AU69" s="524"/>
      <c r="AV69" s="524"/>
      <c r="AW69" s="524"/>
      <c r="AX69" s="524"/>
      <c r="AY69" s="524"/>
      <c r="AZ69" s="524"/>
      <c r="BA69" s="524"/>
      <c r="BB69" s="524"/>
      <c r="BC69" s="524"/>
      <c r="BD69" s="524"/>
      <c r="BE69" s="524"/>
      <c r="BF69" s="524"/>
      <c r="BG69" s="524"/>
      <c r="BH69" s="524"/>
      <c r="BI69" s="524"/>
      <c r="BJ69" s="524"/>
      <c r="BK69" s="524"/>
      <c r="BL69" s="524"/>
      <c r="BM69" s="524"/>
      <c r="BN69" s="524"/>
      <c r="BO69" s="524"/>
      <c r="BP69" s="524"/>
      <c r="BQ69" s="524"/>
      <c r="BR69" s="524"/>
      <c r="BS69" s="524"/>
      <c r="BT69" s="524"/>
      <c r="BU69" s="524"/>
      <c r="BV69" s="524"/>
      <c r="BW69" s="524"/>
      <c r="BX69" s="524"/>
      <c r="BY69" s="524"/>
      <c r="BZ69" s="524"/>
      <c r="CA69" s="524"/>
      <c r="CB69" s="524"/>
      <c r="CC69" s="524"/>
      <c r="CD69" s="524"/>
      <c r="CE69" s="524"/>
      <c r="CF69" s="524"/>
      <c r="CG69" s="524"/>
      <c r="CH69" s="524"/>
      <c r="CI69" s="524"/>
      <c r="CJ69" s="524"/>
      <c r="CK69" s="524"/>
      <c r="CL69" s="524"/>
      <c r="CM69" s="524"/>
      <c r="CN69" s="524"/>
      <c r="CO69" s="524"/>
      <c r="CP69" s="524"/>
      <c r="CQ69" s="524"/>
      <c r="CR69" s="524"/>
      <c r="CS69" s="524"/>
      <c r="CT69" s="524"/>
      <c r="CU69" s="524"/>
      <c r="CV69" s="524"/>
      <c r="CW69" s="524"/>
      <c r="CX69" s="524"/>
      <c r="CY69" s="524"/>
      <c r="CZ69" s="524"/>
      <c r="DA69" s="524"/>
      <c r="DG69" s="524">
        <v>290</v>
      </c>
      <c r="DH69" s="524"/>
      <c r="DI69" s="524"/>
      <c r="DJ69" s="524"/>
      <c r="DK69" s="524"/>
      <c r="DL69" s="524"/>
      <c r="DM69" s="524"/>
    </row>
    <row r="70" spans="1:117" ht="6" customHeight="1" x14ac:dyDescent="0.25"/>
    <row r="71" spans="1:117" s="133" customFormat="1" ht="14.25" x14ac:dyDescent="0.2">
      <c r="A71" s="133" t="s">
        <v>256</v>
      </c>
      <c r="X71" s="534"/>
      <c r="Y71" s="534"/>
      <c r="Z71" s="534"/>
      <c r="AA71" s="534"/>
      <c r="AB71" s="534"/>
      <c r="AC71" s="534"/>
      <c r="AD71" s="534"/>
      <c r="AE71" s="534"/>
      <c r="AF71" s="534"/>
      <c r="AG71" s="534"/>
      <c r="AH71" s="534"/>
      <c r="AI71" s="534"/>
      <c r="AJ71" s="534"/>
      <c r="AK71" s="534"/>
      <c r="AL71" s="534"/>
      <c r="AM71" s="534"/>
      <c r="AN71" s="534"/>
      <c r="AO71" s="534"/>
      <c r="AP71" s="534"/>
      <c r="AQ71" s="534"/>
      <c r="AR71" s="534"/>
      <c r="AS71" s="534"/>
      <c r="AT71" s="534"/>
      <c r="AU71" s="534"/>
      <c r="AV71" s="534"/>
      <c r="AW71" s="534"/>
      <c r="AX71" s="534"/>
      <c r="AY71" s="534"/>
      <c r="AZ71" s="534"/>
      <c r="BA71" s="534"/>
      <c r="BB71" s="534"/>
      <c r="BC71" s="534"/>
      <c r="BD71" s="534"/>
      <c r="BE71" s="534"/>
      <c r="BF71" s="534"/>
      <c r="BG71" s="534"/>
      <c r="BH71" s="534"/>
      <c r="BI71" s="534"/>
      <c r="BJ71" s="534"/>
      <c r="BK71" s="534"/>
      <c r="BL71" s="534"/>
      <c r="BM71" s="534"/>
      <c r="BN71" s="534"/>
      <c r="BO71" s="534"/>
      <c r="BP71" s="534"/>
      <c r="BQ71" s="534"/>
      <c r="BR71" s="534"/>
      <c r="BS71" s="534"/>
      <c r="BT71" s="534"/>
      <c r="BU71" s="534"/>
      <c r="BV71" s="534"/>
      <c r="BW71" s="534"/>
      <c r="BX71" s="534"/>
      <c r="BY71" s="534"/>
      <c r="BZ71" s="534"/>
      <c r="CA71" s="534"/>
      <c r="CB71" s="534"/>
      <c r="CC71" s="534"/>
      <c r="CD71" s="534"/>
      <c r="CE71" s="534"/>
      <c r="CF71" s="534"/>
      <c r="CG71" s="534"/>
      <c r="CH71" s="534"/>
      <c r="CI71" s="534"/>
      <c r="CJ71" s="534"/>
      <c r="CK71" s="534"/>
      <c r="CL71" s="534"/>
      <c r="CM71" s="534"/>
      <c r="CN71" s="534"/>
      <c r="CO71" s="534"/>
      <c r="CP71" s="534"/>
      <c r="CQ71" s="534"/>
      <c r="CR71" s="534"/>
      <c r="CS71" s="534"/>
      <c r="CT71" s="534"/>
      <c r="CU71" s="534"/>
      <c r="CV71" s="534"/>
      <c r="CW71" s="534"/>
      <c r="CX71" s="534"/>
      <c r="CY71" s="534"/>
      <c r="CZ71" s="534"/>
      <c r="DA71" s="534"/>
    </row>
    <row r="72" spans="1:117" s="133" customFormat="1" ht="6" customHeight="1" x14ac:dyDescent="0.25"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</row>
    <row r="73" spans="1:117" s="133" customFormat="1" ht="14.25" x14ac:dyDescent="0.2">
      <c r="A73" s="532" t="s">
        <v>257</v>
      </c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2"/>
      <c r="Y73" s="532"/>
      <c r="Z73" s="532"/>
      <c r="AA73" s="532"/>
      <c r="AB73" s="532"/>
      <c r="AC73" s="532"/>
      <c r="AD73" s="532"/>
      <c r="AE73" s="532"/>
      <c r="AF73" s="532"/>
      <c r="AG73" s="532"/>
      <c r="AH73" s="532"/>
      <c r="AI73" s="532"/>
      <c r="AJ73" s="532"/>
      <c r="AK73" s="532"/>
      <c r="AL73" s="532"/>
      <c r="AM73" s="532"/>
      <c r="AN73" s="532"/>
      <c r="AO73" s="532"/>
      <c r="AP73" s="533" t="s">
        <v>495</v>
      </c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533"/>
      <c r="BR73" s="533"/>
      <c r="BS73" s="533"/>
      <c r="BT73" s="533"/>
      <c r="BU73" s="533"/>
      <c r="BV73" s="533"/>
      <c r="BW73" s="533"/>
      <c r="BX73" s="533"/>
      <c r="BY73" s="533"/>
      <c r="BZ73" s="533"/>
      <c r="CA73" s="533"/>
      <c r="CB73" s="533"/>
      <c r="CC73" s="533"/>
      <c r="CD73" s="533"/>
      <c r="CE73" s="533"/>
      <c r="CF73" s="533"/>
      <c r="CG73" s="533"/>
      <c r="CH73" s="533"/>
      <c r="CI73" s="533"/>
      <c r="CJ73" s="533"/>
      <c r="CK73" s="533"/>
      <c r="CL73" s="533"/>
      <c r="CM73" s="533"/>
      <c r="CN73" s="533"/>
      <c r="CO73" s="533"/>
      <c r="CP73" s="533"/>
      <c r="CQ73" s="533"/>
      <c r="CR73" s="533"/>
      <c r="CS73" s="533"/>
      <c r="CT73" s="533"/>
      <c r="CU73" s="533"/>
      <c r="CV73" s="533"/>
      <c r="CW73" s="533"/>
      <c r="CX73" s="533"/>
      <c r="CY73" s="533"/>
      <c r="CZ73" s="533"/>
      <c r="DA73" s="533"/>
    </row>
    <row r="74" spans="1:117" ht="10.5" customHeight="1" x14ac:dyDescent="0.25"/>
    <row r="75" spans="1:117" s="134" customFormat="1" ht="55.5" customHeight="1" x14ac:dyDescent="0.25">
      <c r="A75" s="525" t="s">
        <v>259</v>
      </c>
      <c r="B75" s="526"/>
      <c r="C75" s="526"/>
      <c r="D75" s="526"/>
      <c r="E75" s="526"/>
      <c r="F75" s="526"/>
      <c r="G75" s="527"/>
      <c r="H75" s="525" t="s">
        <v>310</v>
      </c>
      <c r="I75" s="526"/>
      <c r="J75" s="526"/>
      <c r="K75" s="526"/>
      <c r="L75" s="526"/>
      <c r="M75" s="526"/>
      <c r="N75" s="526"/>
      <c r="O75" s="526"/>
      <c r="P75" s="526"/>
      <c r="Q75" s="526"/>
      <c r="R75" s="526"/>
      <c r="S75" s="526"/>
      <c r="T75" s="526"/>
      <c r="U75" s="526"/>
      <c r="V75" s="526"/>
      <c r="W75" s="526"/>
      <c r="X75" s="526"/>
      <c r="Y75" s="526"/>
      <c r="Z75" s="526"/>
      <c r="AA75" s="526"/>
      <c r="AB75" s="526"/>
      <c r="AC75" s="526"/>
      <c r="AD75" s="526"/>
      <c r="AE75" s="526"/>
      <c r="AF75" s="526"/>
      <c r="AG75" s="526"/>
      <c r="AH75" s="526"/>
      <c r="AI75" s="526"/>
      <c r="AJ75" s="526"/>
      <c r="AK75" s="526"/>
      <c r="AL75" s="526"/>
      <c r="AM75" s="526"/>
      <c r="AN75" s="526"/>
      <c r="AO75" s="526"/>
      <c r="AP75" s="526"/>
      <c r="AQ75" s="526"/>
      <c r="AR75" s="526"/>
      <c r="AS75" s="526"/>
      <c r="AT75" s="526"/>
      <c r="AU75" s="526"/>
      <c r="AV75" s="526"/>
      <c r="AW75" s="526"/>
      <c r="AX75" s="526"/>
      <c r="AY75" s="526"/>
      <c r="AZ75" s="526"/>
      <c r="BA75" s="526"/>
      <c r="BB75" s="526"/>
      <c r="BC75" s="527"/>
      <c r="BD75" s="525" t="s">
        <v>311</v>
      </c>
      <c r="BE75" s="526"/>
      <c r="BF75" s="526"/>
      <c r="BG75" s="526"/>
      <c r="BH75" s="526"/>
      <c r="BI75" s="526"/>
      <c r="BJ75" s="526"/>
      <c r="BK75" s="526"/>
      <c r="BL75" s="526"/>
      <c r="BM75" s="526"/>
      <c r="BN75" s="526"/>
      <c r="BO75" s="526"/>
      <c r="BP75" s="526"/>
      <c r="BQ75" s="526"/>
      <c r="BR75" s="526"/>
      <c r="BS75" s="527"/>
      <c r="BT75" s="525" t="s">
        <v>312</v>
      </c>
      <c r="BU75" s="526"/>
      <c r="BV75" s="526"/>
      <c r="BW75" s="526"/>
      <c r="BX75" s="526"/>
      <c r="BY75" s="526"/>
      <c r="BZ75" s="526"/>
      <c r="CA75" s="526"/>
      <c r="CB75" s="526"/>
      <c r="CC75" s="526"/>
      <c r="CD75" s="527"/>
      <c r="CE75" s="525" t="s">
        <v>313</v>
      </c>
      <c r="CF75" s="526"/>
      <c r="CG75" s="526"/>
      <c r="CH75" s="526"/>
      <c r="CI75" s="526"/>
      <c r="CJ75" s="526"/>
      <c r="CK75" s="526"/>
      <c r="CL75" s="526"/>
      <c r="CM75" s="526"/>
      <c r="CN75" s="526"/>
      <c r="CO75" s="526"/>
      <c r="CP75" s="526"/>
      <c r="CQ75" s="526"/>
      <c r="CR75" s="526"/>
      <c r="CS75" s="526"/>
      <c r="CT75" s="526"/>
      <c r="CU75" s="526"/>
      <c r="CV75" s="526"/>
      <c r="CW75" s="526"/>
      <c r="CX75" s="526"/>
      <c r="CY75" s="526"/>
      <c r="CZ75" s="526"/>
      <c r="DA75" s="527"/>
    </row>
    <row r="76" spans="1:117" s="135" customFormat="1" ht="13.15" x14ac:dyDescent="0.3">
      <c r="A76" s="517">
        <v>1</v>
      </c>
      <c r="B76" s="517"/>
      <c r="C76" s="517"/>
      <c r="D76" s="517"/>
      <c r="E76" s="517"/>
      <c r="F76" s="517"/>
      <c r="G76" s="517"/>
      <c r="H76" s="517">
        <v>2</v>
      </c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  <c r="AF76" s="517"/>
      <c r="AG76" s="517"/>
      <c r="AH76" s="517"/>
      <c r="AI76" s="517"/>
      <c r="AJ76" s="517"/>
      <c r="AK76" s="517"/>
      <c r="AL76" s="517"/>
      <c r="AM76" s="517"/>
      <c r="AN76" s="517"/>
      <c r="AO76" s="517"/>
      <c r="AP76" s="517"/>
      <c r="AQ76" s="517"/>
      <c r="AR76" s="517"/>
      <c r="AS76" s="517"/>
      <c r="AT76" s="517"/>
      <c r="AU76" s="517"/>
      <c r="AV76" s="517"/>
      <c r="AW76" s="517"/>
      <c r="AX76" s="517"/>
      <c r="AY76" s="517"/>
      <c r="AZ76" s="517"/>
      <c r="BA76" s="517"/>
      <c r="BB76" s="517"/>
      <c r="BC76" s="517"/>
      <c r="BD76" s="517">
        <v>3</v>
      </c>
      <c r="BE76" s="517"/>
      <c r="BF76" s="517"/>
      <c r="BG76" s="517"/>
      <c r="BH76" s="517"/>
      <c r="BI76" s="517"/>
      <c r="BJ76" s="517"/>
      <c r="BK76" s="517"/>
      <c r="BL76" s="517"/>
      <c r="BM76" s="517"/>
      <c r="BN76" s="517"/>
      <c r="BO76" s="517"/>
      <c r="BP76" s="517"/>
      <c r="BQ76" s="517"/>
      <c r="BR76" s="517"/>
      <c r="BS76" s="517"/>
      <c r="BT76" s="517">
        <v>4</v>
      </c>
      <c r="BU76" s="517"/>
      <c r="BV76" s="517"/>
      <c r="BW76" s="517"/>
      <c r="BX76" s="517"/>
      <c r="BY76" s="517"/>
      <c r="BZ76" s="517"/>
      <c r="CA76" s="517"/>
      <c r="CB76" s="517"/>
      <c r="CC76" s="517"/>
      <c r="CD76" s="517"/>
      <c r="CE76" s="517">
        <v>5</v>
      </c>
      <c r="CF76" s="517"/>
      <c r="CG76" s="517"/>
      <c r="CH76" s="517"/>
      <c r="CI76" s="517"/>
      <c r="CJ76" s="517"/>
      <c r="CK76" s="517"/>
      <c r="CL76" s="517"/>
      <c r="CM76" s="517"/>
      <c r="CN76" s="517"/>
      <c r="CO76" s="517"/>
      <c r="CP76" s="517"/>
      <c r="CQ76" s="517"/>
      <c r="CR76" s="517"/>
      <c r="CS76" s="517"/>
      <c r="CT76" s="517"/>
      <c r="CU76" s="517"/>
      <c r="CV76" s="517"/>
      <c r="CW76" s="517"/>
      <c r="CX76" s="517"/>
      <c r="CY76" s="517"/>
      <c r="CZ76" s="517"/>
      <c r="DA76" s="517"/>
    </row>
    <row r="77" spans="1:117" s="136" customFormat="1" ht="15" customHeight="1" x14ac:dyDescent="0.3">
      <c r="A77" s="514"/>
      <c r="B77" s="514"/>
      <c r="C77" s="514"/>
      <c r="D77" s="514"/>
      <c r="E77" s="514"/>
      <c r="F77" s="514"/>
      <c r="G77" s="514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  <c r="AK77" s="516"/>
      <c r="AL77" s="516"/>
      <c r="AM77" s="516"/>
      <c r="AN77" s="516"/>
      <c r="AO77" s="516"/>
      <c r="AP77" s="516"/>
      <c r="AQ77" s="516"/>
      <c r="AR77" s="516"/>
      <c r="AS77" s="516"/>
      <c r="AT77" s="516"/>
      <c r="AU77" s="516"/>
      <c r="AV77" s="516"/>
      <c r="AW77" s="516"/>
      <c r="AX77" s="516"/>
      <c r="AY77" s="516"/>
      <c r="AZ77" s="516"/>
      <c r="BA77" s="516"/>
      <c r="BB77" s="516"/>
      <c r="BC77" s="516"/>
      <c r="BD77" s="513"/>
      <c r="BE77" s="513"/>
      <c r="BF77" s="513"/>
      <c r="BG77" s="513"/>
      <c r="BH77" s="513"/>
      <c r="BI77" s="513"/>
      <c r="BJ77" s="513"/>
      <c r="BK77" s="513"/>
      <c r="BL77" s="513"/>
      <c r="BM77" s="513"/>
      <c r="BN77" s="513"/>
      <c r="BO77" s="513"/>
      <c r="BP77" s="513"/>
      <c r="BQ77" s="513"/>
      <c r="BR77" s="513"/>
      <c r="BS77" s="513"/>
      <c r="BT77" s="513"/>
      <c r="BU77" s="513"/>
      <c r="BV77" s="513"/>
      <c r="BW77" s="513"/>
      <c r="BX77" s="513"/>
      <c r="BY77" s="513"/>
      <c r="BZ77" s="513"/>
      <c r="CA77" s="513"/>
      <c r="CB77" s="513"/>
      <c r="CC77" s="513"/>
      <c r="CD77" s="513"/>
      <c r="CE77" s="528"/>
      <c r="CF77" s="528"/>
      <c r="CG77" s="528"/>
      <c r="CH77" s="528"/>
      <c r="CI77" s="528"/>
      <c r="CJ77" s="528"/>
      <c r="CK77" s="528"/>
      <c r="CL77" s="528"/>
      <c r="CM77" s="528"/>
      <c r="CN77" s="528"/>
      <c r="CO77" s="528"/>
      <c r="CP77" s="528"/>
      <c r="CQ77" s="528"/>
      <c r="CR77" s="528"/>
      <c r="CS77" s="528"/>
      <c r="CT77" s="528"/>
      <c r="CU77" s="528"/>
      <c r="CV77" s="528"/>
      <c r="CW77" s="528"/>
      <c r="CX77" s="528"/>
      <c r="CY77" s="528"/>
      <c r="CZ77" s="528"/>
      <c r="DA77" s="528"/>
    </row>
    <row r="78" spans="1:117" s="136" customFormat="1" ht="15" customHeight="1" x14ac:dyDescent="0.3">
      <c r="A78" s="514"/>
      <c r="B78" s="514"/>
      <c r="C78" s="514"/>
      <c r="D78" s="514"/>
      <c r="E78" s="514"/>
      <c r="F78" s="514"/>
      <c r="G78" s="514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16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/>
      <c r="AM78" s="516"/>
      <c r="AN78" s="516"/>
      <c r="AO78" s="516"/>
      <c r="AP78" s="516"/>
      <c r="AQ78" s="516"/>
      <c r="AR78" s="516"/>
      <c r="AS78" s="516"/>
      <c r="AT78" s="516"/>
      <c r="AU78" s="516"/>
      <c r="AV78" s="516"/>
      <c r="AW78" s="516"/>
      <c r="AX78" s="516"/>
      <c r="AY78" s="516"/>
      <c r="AZ78" s="516"/>
      <c r="BA78" s="516"/>
      <c r="BB78" s="516"/>
      <c r="BC78" s="516"/>
      <c r="BD78" s="513"/>
      <c r="BE78" s="513"/>
      <c r="BF78" s="513"/>
      <c r="BG78" s="513"/>
      <c r="BH78" s="513"/>
      <c r="BI78" s="513"/>
      <c r="BJ78" s="513"/>
      <c r="BK78" s="513"/>
      <c r="BL78" s="513"/>
      <c r="BM78" s="513"/>
      <c r="BN78" s="513"/>
      <c r="BO78" s="513"/>
      <c r="BP78" s="513"/>
      <c r="BQ78" s="513"/>
      <c r="BR78" s="513"/>
      <c r="BS78" s="513"/>
      <c r="BT78" s="513"/>
      <c r="BU78" s="513"/>
      <c r="BV78" s="513"/>
      <c r="BW78" s="513"/>
      <c r="BX78" s="513"/>
      <c r="BY78" s="513"/>
      <c r="BZ78" s="513"/>
      <c r="CA78" s="513"/>
      <c r="CB78" s="513"/>
      <c r="CC78" s="513"/>
      <c r="CD78" s="513"/>
      <c r="CE78" s="528"/>
      <c r="CF78" s="528"/>
      <c r="CG78" s="528"/>
      <c r="CH78" s="528"/>
      <c r="CI78" s="528"/>
      <c r="CJ78" s="528"/>
      <c r="CK78" s="528"/>
      <c r="CL78" s="528"/>
      <c r="CM78" s="528"/>
      <c r="CN78" s="528"/>
      <c r="CO78" s="528"/>
      <c r="CP78" s="528"/>
      <c r="CQ78" s="528"/>
      <c r="CR78" s="528"/>
      <c r="CS78" s="528"/>
      <c r="CT78" s="528"/>
      <c r="CU78" s="528"/>
      <c r="CV78" s="528"/>
      <c r="CW78" s="528"/>
      <c r="CX78" s="528"/>
      <c r="CY78" s="528"/>
      <c r="CZ78" s="528"/>
      <c r="DA78" s="528"/>
    </row>
    <row r="79" spans="1:117" s="136" customFormat="1" ht="15" customHeight="1" x14ac:dyDescent="0.25">
      <c r="A79" s="514"/>
      <c r="B79" s="514"/>
      <c r="C79" s="514"/>
      <c r="D79" s="514"/>
      <c r="E79" s="514"/>
      <c r="F79" s="514"/>
      <c r="G79" s="514"/>
      <c r="H79" s="518" t="s">
        <v>268</v>
      </c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  <c r="AT79" s="518"/>
      <c r="AU79" s="518"/>
      <c r="AV79" s="518"/>
      <c r="AW79" s="518"/>
      <c r="AX79" s="518"/>
      <c r="AY79" s="518"/>
      <c r="AZ79" s="518"/>
      <c r="BA79" s="518"/>
      <c r="BB79" s="518"/>
      <c r="BC79" s="519"/>
      <c r="BD79" s="513"/>
      <c r="BE79" s="513"/>
      <c r="BF79" s="513"/>
      <c r="BG79" s="513"/>
      <c r="BH79" s="513"/>
      <c r="BI79" s="513"/>
      <c r="BJ79" s="513"/>
      <c r="BK79" s="513"/>
      <c r="BL79" s="513"/>
      <c r="BM79" s="513"/>
      <c r="BN79" s="513"/>
      <c r="BO79" s="513"/>
      <c r="BP79" s="513"/>
      <c r="BQ79" s="513"/>
      <c r="BR79" s="513"/>
      <c r="BS79" s="513"/>
      <c r="BT79" s="513" t="s">
        <v>7</v>
      </c>
      <c r="BU79" s="513"/>
      <c r="BV79" s="513"/>
      <c r="BW79" s="513"/>
      <c r="BX79" s="513"/>
      <c r="BY79" s="513"/>
      <c r="BZ79" s="513"/>
      <c r="CA79" s="513"/>
      <c r="CB79" s="513"/>
      <c r="CC79" s="513"/>
      <c r="CD79" s="513"/>
      <c r="CE79" s="528">
        <f>CE77+CE78</f>
        <v>0</v>
      </c>
      <c r="CF79" s="528"/>
      <c r="CG79" s="528"/>
      <c r="CH79" s="528"/>
      <c r="CI79" s="528"/>
      <c r="CJ79" s="528"/>
      <c r="CK79" s="528"/>
      <c r="CL79" s="528"/>
      <c r="CM79" s="528"/>
      <c r="CN79" s="528"/>
      <c r="CO79" s="528"/>
      <c r="CP79" s="528"/>
      <c r="CQ79" s="528"/>
      <c r="CR79" s="528"/>
      <c r="CS79" s="528"/>
      <c r="CT79" s="528"/>
      <c r="CU79" s="528"/>
      <c r="CV79" s="528"/>
      <c r="CW79" s="528"/>
      <c r="CX79" s="528"/>
      <c r="CY79" s="528"/>
      <c r="CZ79" s="528"/>
      <c r="DA79" s="528"/>
    </row>
    <row r="81" spans="1:118" s="133" customFormat="1" ht="14.25" x14ac:dyDescent="0.2">
      <c r="A81" s="524" t="s">
        <v>314</v>
      </c>
      <c r="B81" s="524"/>
      <c r="C81" s="524"/>
      <c r="D81" s="524"/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4"/>
      <c r="P81" s="524"/>
      <c r="Q81" s="524"/>
      <c r="R81" s="524"/>
      <c r="S81" s="524"/>
      <c r="T81" s="524"/>
      <c r="U81" s="524"/>
      <c r="V81" s="524"/>
      <c r="W81" s="524"/>
      <c r="X81" s="524"/>
      <c r="Y81" s="524"/>
      <c r="Z81" s="524"/>
      <c r="AA81" s="524"/>
      <c r="AB81" s="524"/>
      <c r="AC81" s="524"/>
      <c r="AD81" s="524"/>
      <c r="AE81" s="524"/>
      <c r="AF81" s="524"/>
      <c r="AG81" s="524"/>
      <c r="AH81" s="524"/>
      <c r="AI81" s="524"/>
      <c r="AJ81" s="524"/>
      <c r="AK81" s="524"/>
      <c r="AL81" s="524"/>
      <c r="AM81" s="524"/>
      <c r="AN81" s="524"/>
      <c r="AO81" s="524"/>
      <c r="AP81" s="524"/>
      <c r="AQ81" s="524"/>
      <c r="AR81" s="524"/>
      <c r="AS81" s="524"/>
      <c r="AT81" s="524"/>
      <c r="AU81" s="524"/>
      <c r="AV81" s="524"/>
      <c r="AW81" s="524"/>
      <c r="AX81" s="524"/>
      <c r="AY81" s="524"/>
      <c r="AZ81" s="524"/>
      <c r="BA81" s="524"/>
      <c r="BB81" s="524"/>
      <c r="BC81" s="524"/>
      <c r="BD81" s="524"/>
      <c r="BE81" s="524"/>
      <c r="BF81" s="524"/>
      <c r="BG81" s="524"/>
      <c r="BH81" s="524"/>
      <c r="BI81" s="524"/>
      <c r="BJ81" s="524"/>
      <c r="BK81" s="524"/>
      <c r="BL81" s="524"/>
      <c r="BM81" s="524"/>
      <c r="BN81" s="524"/>
      <c r="BO81" s="524"/>
      <c r="BP81" s="524"/>
      <c r="BQ81" s="524"/>
      <c r="BR81" s="524"/>
      <c r="BS81" s="524"/>
      <c r="BT81" s="524"/>
      <c r="BU81" s="524"/>
      <c r="BV81" s="524"/>
      <c r="BW81" s="524"/>
      <c r="BX81" s="524"/>
      <c r="BY81" s="524"/>
      <c r="BZ81" s="524"/>
      <c r="CA81" s="524"/>
      <c r="CB81" s="524"/>
      <c r="CC81" s="524"/>
      <c r="CD81" s="524"/>
      <c r="CE81" s="524"/>
      <c r="CF81" s="524"/>
      <c r="CG81" s="524"/>
      <c r="CH81" s="524"/>
      <c r="CI81" s="524"/>
      <c r="CJ81" s="524"/>
      <c r="CK81" s="524"/>
      <c r="CL81" s="524"/>
      <c r="CM81" s="524"/>
      <c r="CN81" s="524"/>
      <c r="CO81" s="524"/>
      <c r="CP81" s="524"/>
      <c r="CQ81" s="524"/>
      <c r="CR81" s="524"/>
      <c r="CS81" s="524"/>
      <c r="CT81" s="524"/>
      <c r="CU81" s="524"/>
      <c r="CV81" s="524"/>
      <c r="CW81" s="524"/>
      <c r="CX81" s="524"/>
      <c r="CY81" s="524"/>
      <c r="CZ81" s="524"/>
      <c r="DA81" s="524"/>
    </row>
    <row r="82" spans="1:118" ht="6" customHeight="1" x14ac:dyDescent="0.25"/>
    <row r="83" spans="1:118" s="133" customFormat="1" ht="14.25" x14ac:dyDescent="0.2">
      <c r="A83" s="133" t="s">
        <v>256</v>
      </c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4"/>
      <c r="AL83" s="534"/>
      <c r="AM83" s="534"/>
      <c r="AN83" s="534"/>
      <c r="AO83" s="534"/>
      <c r="AP83" s="534"/>
      <c r="AQ83" s="534"/>
      <c r="AR83" s="534"/>
      <c r="AS83" s="534"/>
      <c r="AT83" s="534"/>
      <c r="AU83" s="534"/>
      <c r="AV83" s="534"/>
      <c r="AW83" s="534"/>
      <c r="AX83" s="534"/>
      <c r="AY83" s="534"/>
      <c r="AZ83" s="534"/>
      <c r="BA83" s="534"/>
      <c r="BB83" s="534"/>
      <c r="BC83" s="534"/>
      <c r="BD83" s="534"/>
      <c r="BE83" s="534"/>
      <c r="BF83" s="534"/>
      <c r="BG83" s="534"/>
      <c r="BH83" s="534"/>
      <c r="BI83" s="534"/>
      <c r="BJ83" s="534"/>
      <c r="BK83" s="534"/>
      <c r="BL83" s="534"/>
      <c r="BM83" s="534"/>
      <c r="BN83" s="534"/>
      <c r="BO83" s="534"/>
      <c r="BP83" s="534"/>
      <c r="BQ83" s="534"/>
      <c r="BR83" s="534"/>
      <c r="BS83" s="534"/>
      <c r="BT83" s="534"/>
      <c r="BU83" s="534"/>
      <c r="BV83" s="534"/>
      <c r="BW83" s="534"/>
      <c r="BX83" s="534"/>
      <c r="BY83" s="534"/>
      <c r="BZ83" s="534"/>
      <c r="CA83" s="534"/>
      <c r="CB83" s="534"/>
      <c r="CC83" s="534"/>
      <c r="CD83" s="534"/>
      <c r="CE83" s="534"/>
      <c r="CF83" s="534"/>
      <c r="CG83" s="534"/>
      <c r="CH83" s="534"/>
      <c r="CI83" s="534"/>
      <c r="CJ83" s="534"/>
      <c r="CK83" s="534"/>
      <c r="CL83" s="534"/>
      <c r="CM83" s="534"/>
      <c r="CN83" s="534"/>
      <c r="CO83" s="534"/>
      <c r="CP83" s="534"/>
      <c r="CQ83" s="534"/>
      <c r="CR83" s="534"/>
      <c r="CS83" s="534"/>
      <c r="CT83" s="534"/>
      <c r="CU83" s="534"/>
      <c r="CV83" s="534"/>
      <c r="CW83" s="534"/>
      <c r="CX83" s="534"/>
      <c r="CY83" s="534"/>
      <c r="CZ83" s="534"/>
      <c r="DA83" s="534"/>
    </row>
    <row r="84" spans="1:118" s="133" customFormat="1" ht="6" customHeight="1" x14ac:dyDescent="0.25"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3"/>
      <c r="CJ84" s="143"/>
      <c r="CK84" s="143"/>
      <c r="CL84" s="143"/>
      <c r="CM84" s="143"/>
      <c r="CN84" s="143"/>
      <c r="CO84" s="143"/>
      <c r="CP84" s="143"/>
      <c r="CQ84" s="143"/>
      <c r="CR84" s="143"/>
      <c r="CS84" s="143"/>
      <c r="CT84" s="143"/>
      <c r="CU84" s="143"/>
      <c r="CV84" s="143"/>
      <c r="CW84" s="143"/>
      <c r="CX84" s="143"/>
      <c r="CY84" s="143"/>
      <c r="CZ84" s="143"/>
      <c r="DA84" s="143"/>
    </row>
    <row r="85" spans="1:118" s="133" customFormat="1" ht="14.25" x14ac:dyDescent="0.2">
      <c r="A85" s="532" t="s">
        <v>257</v>
      </c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32"/>
      <c r="AK85" s="532"/>
      <c r="AL85" s="532"/>
      <c r="AM85" s="532"/>
      <c r="AN85" s="532"/>
      <c r="AO85" s="532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33"/>
      <c r="BF85" s="533"/>
      <c r="BG85" s="533"/>
      <c r="BH85" s="533"/>
      <c r="BI85" s="533"/>
      <c r="BJ85" s="533"/>
      <c r="BK85" s="533"/>
      <c r="BL85" s="533"/>
      <c r="BM85" s="533"/>
      <c r="BN85" s="533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  <c r="CG85" s="533"/>
      <c r="CH85" s="533"/>
      <c r="CI85" s="533"/>
      <c r="CJ85" s="533"/>
      <c r="CK85" s="533"/>
      <c r="CL85" s="533"/>
      <c r="CM85" s="533"/>
      <c r="CN85" s="533"/>
      <c r="CO85" s="533"/>
      <c r="CP85" s="533"/>
      <c r="CQ85" s="533"/>
      <c r="CR85" s="533"/>
      <c r="CS85" s="533"/>
      <c r="CT85" s="533"/>
      <c r="CU85" s="533"/>
      <c r="CV85" s="533"/>
      <c r="CW85" s="533"/>
      <c r="CX85" s="533"/>
      <c r="CY85" s="533"/>
      <c r="CZ85" s="533"/>
      <c r="DA85" s="533"/>
    </row>
    <row r="86" spans="1:118" ht="10.5" customHeight="1" x14ac:dyDescent="0.25"/>
    <row r="87" spans="1:118" s="134" customFormat="1" ht="45" customHeight="1" x14ac:dyDescent="0.25">
      <c r="A87" s="525" t="s">
        <v>259</v>
      </c>
      <c r="B87" s="526"/>
      <c r="C87" s="526"/>
      <c r="D87" s="526"/>
      <c r="E87" s="526"/>
      <c r="F87" s="526"/>
      <c r="G87" s="527"/>
      <c r="H87" s="525" t="s">
        <v>0</v>
      </c>
      <c r="I87" s="526"/>
      <c r="J87" s="526"/>
      <c r="K87" s="526"/>
      <c r="L87" s="526"/>
      <c r="M87" s="526"/>
      <c r="N87" s="526"/>
      <c r="O87" s="5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6"/>
      <c r="AJ87" s="526"/>
      <c r="AK87" s="526"/>
      <c r="AL87" s="526"/>
      <c r="AM87" s="526"/>
      <c r="AN87" s="526"/>
      <c r="AO87" s="526"/>
      <c r="AP87" s="526"/>
      <c r="AQ87" s="526"/>
      <c r="AR87" s="526"/>
      <c r="AS87" s="526"/>
      <c r="AT87" s="526"/>
      <c r="AU87" s="526"/>
      <c r="AV87" s="526"/>
      <c r="AW87" s="526"/>
      <c r="AX87" s="526"/>
      <c r="AY87" s="526"/>
      <c r="AZ87" s="526"/>
      <c r="BA87" s="526"/>
      <c r="BB87" s="526"/>
      <c r="BC87" s="527"/>
      <c r="BD87" s="525" t="s">
        <v>306</v>
      </c>
      <c r="BE87" s="526"/>
      <c r="BF87" s="526"/>
      <c r="BG87" s="526"/>
      <c r="BH87" s="526"/>
      <c r="BI87" s="526"/>
      <c r="BJ87" s="526"/>
      <c r="BK87" s="526"/>
      <c r="BL87" s="526"/>
      <c r="BM87" s="526"/>
      <c r="BN87" s="526"/>
      <c r="BO87" s="526"/>
      <c r="BP87" s="526"/>
      <c r="BQ87" s="526"/>
      <c r="BR87" s="526"/>
      <c r="BS87" s="527"/>
      <c r="BT87" s="525" t="s">
        <v>307</v>
      </c>
      <c r="BU87" s="526"/>
      <c r="BV87" s="526"/>
      <c r="BW87" s="526"/>
      <c r="BX87" s="526"/>
      <c r="BY87" s="526"/>
      <c r="BZ87" s="526"/>
      <c r="CA87" s="526"/>
      <c r="CB87" s="526"/>
      <c r="CC87" s="526"/>
      <c r="CD87" s="526"/>
      <c r="CE87" s="526"/>
      <c r="CF87" s="526"/>
      <c r="CG87" s="526"/>
      <c r="CH87" s="526"/>
      <c r="CI87" s="527"/>
      <c r="CJ87" s="525" t="s">
        <v>308</v>
      </c>
      <c r="CK87" s="526"/>
      <c r="CL87" s="526"/>
      <c r="CM87" s="526"/>
      <c r="CN87" s="526"/>
      <c r="CO87" s="526"/>
      <c r="CP87" s="526"/>
      <c r="CQ87" s="526"/>
      <c r="CR87" s="526"/>
      <c r="CS87" s="526"/>
      <c r="CT87" s="526"/>
      <c r="CU87" s="526"/>
      <c r="CV87" s="526"/>
      <c r="CW87" s="526"/>
      <c r="CX87" s="526"/>
      <c r="CY87" s="526"/>
      <c r="CZ87" s="526"/>
      <c r="DA87" s="527"/>
    </row>
    <row r="88" spans="1:118" s="135" customFormat="1" ht="13.15" x14ac:dyDescent="0.3">
      <c r="A88" s="517">
        <v>1</v>
      </c>
      <c r="B88" s="517"/>
      <c r="C88" s="517"/>
      <c r="D88" s="517"/>
      <c r="E88" s="517"/>
      <c r="F88" s="517"/>
      <c r="G88" s="517"/>
      <c r="H88" s="517">
        <v>2</v>
      </c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7"/>
      <c r="AK88" s="517"/>
      <c r="AL88" s="517"/>
      <c r="AM88" s="517"/>
      <c r="AN88" s="517"/>
      <c r="AO88" s="517"/>
      <c r="AP88" s="517"/>
      <c r="AQ88" s="517"/>
      <c r="AR88" s="517"/>
      <c r="AS88" s="517"/>
      <c r="AT88" s="517"/>
      <c r="AU88" s="517"/>
      <c r="AV88" s="517"/>
      <c r="AW88" s="517"/>
      <c r="AX88" s="517"/>
      <c r="AY88" s="517"/>
      <c r="AZ88" s="517"/>
      <c r="BA88" s="517"/>
      <c r="BB88" s="517"/>
      <c r="BC88" s="517"/>
      <c r="BD88" s="517">
        <v>3</v>
      </c>
      <c r="BE88" s="517"/>
      <c r="BF88" s="517"/>
      <c r="BG88" s="517"/>
      <c r="BH88" s="517"/>
      <c r="BI88" s="517"/>
      <c r="BJ88" s="517"/>
      <c r="BK88" s="517"/>
      <c r="BL88" s="517"/>
      <c r="BM88" s="517"/>
      <c r="BN88" s="517"/>
      <c r="BO88" s="517"/>
      <c r="BP88" s="517"/>
      <c r="BQ88" s="517"/>
      <c r="BR88" s="517"/>
      <c r="BS88" s="517"/>
      <c r="BT88" s="517">
        <v>4</v>
      </c>
      <c r="BU88" s="517"/>
      <c r="BV88" s="517"/>
      <c r="BW88" s="517"/>
      <c r="BX88" s="517"/>
      <c r="BY88" s="517"/>
      <c r="BZ88" s="517"/>
      <c r="CA88" s="517"/>
      <c r="CB88" s="517"/>
      <c r="CC88" s="517"/>
      <c r="CD88" s="517"/>
      <c r="CE88" s="517"/>
      <c r="CF88" s="517"/>
      <c r="CG88" s="517"/>
      <c r="CH88" s="517"/>
      <c r="CI88" s="517"/>
      <c r="CJ88" s="517">
        <v>5</v>
      </c>
      <c r="CK88" s="517"/>
      <c r="CL88" s="517"/>
      <c r="CM88" s="517"/>
      <c r="CN88" s="517"/>
      <c r="CO88" s="517"/>
      <c r="CP88" s="517"/>
      <c r="CQ88" s="517"/>
      <c r="CR88" s="517"/>
      <c r="CS88" s="517"/>
      <c r="CT88" s="517"/>
      <c r="CU88" s="517"/>
      <c r="CV88" s="517"/>
      <c r="CW88" s="517"/>
      <c r="CX88" s="517"/>
      <c r="CY88" s="517"/>
      <c r="CZ88" s="517"/>
      <c r="DA88" s="517"/>
    </row>
    <row r="89" spans="1:118" s="136" customFormat="1" ht="15" customHeight="1" x14ac:dyDescent="0.3">
      <c r="A89" s="514"/>
      <c r="B89" s="514"/>
      <c r="C89" s="514"/>
      <c r="D89" s="514"/>
      <c r="E89" s="514"/>
      <c r="F89" s="514"/>
      <c r="G89" s="514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516"/>
      <c r="Z89" s="516"/>
      <c r="AA89" s="516"/>
      <c r="AB89" s="516"/>
      <c r="AC89" s="516"/>
      <c r="AD89" s="516"/>
      <c r="AE89" s="516"/>
      <c r="AF89" s="516"/>
      <c r="AG89" s="516"/>
      <c r="AH89" s="516"/>
      <c r="AI89" s="516"/>
      <c r="AJ89" s="516"/>
      <c r="AK89" s="516"/>
      <c r="AL89" s="516"/>
      <c r="AM89" s="516"/>
      <c r="AN89" s="516"/>
      <c r="AO89" s="516"/>
      <c r="AP89" s="516"/>
      <c r="AQ89" s="516"/>
      <c r="AR89" s="516"/>
      <c r="AS89" s="516"/>
      <c r="AT89" s="516"/>
      <c r="AU89" s="516"/>
      <c r="AV89" s="516"/>
      <c r="AW89" s="516"/>
      <c r="AX89" s="516"/>
      <c r="AY89" s="516"/>
      <c r="AZ89" s="516"/>
      <c r="BA89" s="516"/>
      <c r="BB89" s="516"/>
      <c r="BC89" s="516"/>
      <c r="BD89" s="513"/>
      <c r="BE89" s="513"/>
      <c r="BF89" s="513"/>
      <c r="BG89" s="513"/>
      <c r="BH89" s="513"/>
      <c r="BI89" s="513"/>
      <c r="BJ89" s="513"/>
      <c r="BK89" s="513"/>
      <c r="BL89" s="513"/>
      <c r="BM89" s="513"/>
      <c r="BN89" s="513"/>
      <c r="BO89" s="513"/>
      <c r="BP89" s="513"/>
      <c r="BQ89" s="513"/>
      <c r="BR89" s="513"/>
      <c r="BS89" s="513"/>
      <c r="BT89" s="513"/>
      <c r="BU89" s="513"/>
      <c r="BV89" s="513"/>
      <c r="BW89" s="513"/>
      <c r="BX89" s="513"/>
      <c r="BY89" s="513"/>
      <c r="BZ89" s="513"/>
      <c r="CA89" s="513"/>
      <c r="CB89" s="513"/>
      <c r="CC89" s="513"/>
      <c r="CD89" s="513"/>
      <c r="CE89" s="513"/>
      <c r="CF89" s="513"/>
      <c r="CG89" s="513"/>
      <c r="CH89" s="513"/>
      <c r="CI89" s="513"/>
      <c r="CJ89" s="513"/>
      <c r="CK89" s="513"/>
      <c r="CL89" s="513"/>
      <c r="CM89" s="513"/>
      <c r="CN89" s="513"/>
      <c r="CO89" s="513"/>
      <c r="CP89" s="513"/>
      <c r="CQ89" s="513"/>
      <c r="CR89" s="513"/>
      <c r="CS89" s="513"/>
      <c r="CT89" s="513"/>
      <c r="CU89" s="513"/>
      <c r="CV89" s="513"/>
      <c r="CW89" s="513"/>
      <c r="CX89" s="513"/>
      <c r="CY89" s="513"/>
      <c r="CZ89" s="513"/>
      <c r="DA89" s="513"/>
    </row>
    <row r="90" spans="1:118" s="136" customFormat="1" ht="15" customHeight="1" x14ac:dyDescent="0.3">
      <c r="A90" s="514"/>
      <c r="B90" s="514"/>
      <c r="C90" s="514"/>
      <c r="D90" s="514"/>
      <c r="E90" s="514"/>
      <c r="F90" s="514"/>
      <c r="G90" s="514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6"/>
      <c r="Z90" s="516"/>
      <c r="AA90" s="516"/>
      <c r="AB90" s="516"/>
      <c r="AC90" s="516"/>
      <c r="AD90" s="516"/>
      <c r="AE90" s="516"/>
      <c r="AF90" s="516"/>
      <c r="AG90" s="516"/>
      <c r="AH90" s="516"/>
      <c r="AI90" s="516"/>
      <c r="AJ90" s="516"/>
      <c r="AK90" s="516"/>
      <c r="AL90" s="516"/>
      <c r="AM90" s="516"/>
      <c r="AN90" s="516"/>
      <c r="AO90" s="516"/>
      <c r="AP90" s="516"/>
      <c r="AQ90" s="516"/>
      <c r="AR90" s="516"/>
      <c r="AS90" s="516"/>
      <c r="AT90" s="516"/>
      <c r="AU90" s="516"/>
      <c r="AV90" s="516"/>
      <c r="AW90" s="516"/>
      <c r="AX90" s="516"/>
      <c r="AY90" s="516"/>
      <c r="AZ90" s="516"/>
      <c r="BA90" s="516"/>
      <c r="BB90" s="516"/>
      <c r="BC90" s="516"/>
      <c r="BD90" s="513"/>
      <c r="BE90" s="513"/>
      <c r="BF90" s="513"/>
      <c r="BG90" s="513"/>
      <c r="BH90" s="513"/>
      <c r="BI90" s="513"/>
      <c r="BJ90" s="513"/>
      <c r="BK90" s="513"/>
      <c r="BL90" s="513"/>
      <c r="BM90" s="513"/>
      <c r="BN90" s="513"/>
      <c r="BO90" s="513"/>
      <c r="BP90" s="513"/>
      <c r="BQ90" s="513"/>
      <c r="BR90" s="513"/>
      <c r="BS90" s="513"/>
      <c r="BT90" s="513"/>
      <c r="BU90" s="513"/>
      <c r="BV90" s="513"/>
      <c r="BW90" s="513"/>
      <c r="BX90" s="513"/>
      <c r="BY90" s="513"/>
      <c r="BZ90" s="513"/>
      <c r="CA90" s="513"/>
      <c r="CB90" s="513"/>
      <c r="CC90" s="513"/>
      <c r="CD90" s="513"/>
      <c r="CE90" s="513"/>
      <c r="CF90" s="513"/>
      <c r="CG90" s="513"/>
      <c r="CH90" s="513"/>
      <c r="CI90" s="513"/>
      <c r="CJ90" s="513"/>
      <c r="CK90" s="513"/>
      <c r="CL90" s="513"/>
      <c r="CM90" s="513"/>
      <c r="CN90" s="513"/>
      <c r="CO90" s="513"/>
      <c r="CP90" s="513"/>
      <c r="CQ90" s="513"/>
      <c r="CR90" s="513"/>
      <c r="CS90" s="513"/>
      <c r="CT90" s="513"/>
      <c r="CU90" s="513"/>
      <c r="CV90" s="513"/>
      <c r="CW90" s="513"/>
      <c r="CX90" s="513"/>
      <c r="CY90" s="513"/>
      <c r="CZ90" s="513"/>
      <c r="DA90" s="513"/>
    </row>
    <row r="91" spans="1:118" s="136" customFormat="1" ht="15" customHeight="1" x14ac:dyDescent="0.25">
      <c r="A91" s="514"/>
      <c r="B91" s="514"/>
      <c r="C91" s="514"/>
      <c r="D91" s="514"/>
      <c r="E91" s="514"/>
      <c r="F91" s="514"/>
      <c r="G91" s="514"/>
      <c r="H91" s="518" t="s">
        <v>268</v>
      </c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8"/>
      <c r="AL91" s="518"/>
      <c r="AM91" s="518"/>
      <c r="AN91" s="518"/>
      <c r="AO91" s="518"/>
      <c r="AP91" s="518"/>
      <c r="AQ91" s="518"/>
      <c r="AR91" s="518"/>
      <c r="AS91" s="518"/>
      <c r="AT91" s="518"/>
      <c r="AU91" s="518"/>
      <c r="AV91" s="518"/>
      <c r="AW91" s="518"/>
      <c r="AX91" s="518"/>
      <c r="AY91" s="518"/>
      <c r="AZ91" s="518"/>
      <c r="BA91" s="518"/>
      <c r="BB91" s="518"/>
      <c r="BC91" s="519"/>
      <c r="BD91" s="513" t="s">
        <v>7</v>
      </c>
      <c r="BE91" s="513"/>
      <c r="BF91" s="513"/>
      <c r="BG91" s="513"/>
      <c r="BH91" s="513"/>
      <c r="BI91" s="513"/>
      <c r="BJ91" s="513"/>
      <c r="BK91" s="513"/>
      <c r="BL91" s="513"/>
      <c r="BM91" s="513"/>
      <c r="BN91" s="513"/>
      <c r="BO91" s="513"/>
      <c r="BP91" s="513"/>
      <c r="BQ91" s="513"/>
      <c r="BR91" s="513"/>
      <c r="BS91" s="513"/>
      <c r="BT91" s="513" t="s">
        <v>7</v>
      </c>
      <c r="BU91" s="513"/>
      <c r="BV91" s="513"/>
      <c r="BW91" s="513"/>
      <c r="BX91" s="513"/>
      <c r="BY91" s="513"/>
      <c r="BZ91" s="513"/>
      <c r="CA91" s="513"/>
      <c r="CB91" s="513"/>
      <c r="CC91" s="513"/>
      <c r="CD91" s="513"/>
      <c r="CE91" s="513"/>
      <c r="CF91" s="513"/>
      <c r="CG91" s="513"/>
      <c r="CH91" s="513"/>
      <c r="CI91" s="513"/>
      <c r="CJ91" s="513"/>
      <c r="CK91" s="513"/>
      <c r="CL91" s="513"/>
      <c r="CM91" s="513"/>
      <c r="CN91" s="513"/>
      <c r="CO91" s="513"/>
      <c r="CP91" s="513"/>
      <c r="CQ91" s="513"/>
      <c r="CR91" s="513"/>
      <c r="CS91" s="513"/>
      <c r="CT91" s="513"/>
      <c r="CU91" s="513"/>
      <c r="CV91" s="513"/>
      <c r="CW91" s="513"/>
      <c r="CX91" s="513"/>
      <c r="CY91" s="513"/>
      <c r="CZ91" s="513"/>
      <c r="DA91" s="513"/>
    </row>
    <row r="93" spans="1:118" s="133" customFormat="1" ht="27" customHeight="1" x14ac:dyDescent="0.2">
      <c r="A93" s="570" t="s">
        <v>315</v>
      </c>
      <c r="B93" s="570"/>
      <c r="C93" s="570"/>
      <c r="D93" s="570"/>
      <c r="E93" s="570"/>
      <c r="F93" s="570"/>
      <c r="G93" s="570"/>
      <c r="H93" s="570"/>
      <c r="I93" s="570"/>
      <c r="J93" s="570"/>
      <c r="K93" s="570"/>
      <c r="L93" s="570"/>
      <c r="M93" s="570"/>
      <c r="N93" s="570"/>
      <c r="O93" s="570"/>
      <c r="P93" s="570"/>
      <c r="Q93" s="570"/>
      <c r="R93" s="570"/>
      <c r="S93" s="570"/>
      <c r="T93" s="570"/>
      <c r="U93" s="570"/>
      <c r="V93" s="570"/>
      <c r="W93" s="570"/>
      <c r="X93" s="570"/>
      <c r="Y93" s="570"/>
      <c r="Z93" s="570"/>
      <c r="AA93" s="570"/>
      <c r="AB93" s="570"/>
      <c r="AC93" s="570"/>
      <c r="AD93" s="570"/>
      <c r="AE93" s="570"/>
      <c r="AF93" s="570"/>
      <c r="AG93" s="570"/>
      <c r="AH93" s="570"/>
      <c r="AI93" s="570"/>
      <c r="AJ93" s="570"/>
      <c r="AK93" s="570"/>
      <c r="AL93" s="570"/>
      <c r="AM93" s="570"/>
      <c r="AN93" s="570"/>
      <c r="AO93" s="570"/>
      <c r="AP93" s="570"/>
      <c r="AQ93" s="570"/>
      <c r="AR93" s="570"/>
      <c r="AS93" s="570"/>
      <c r="AT93" s="570"/>
      <c r="AU93" s="570"/>
      <c r="AV93" s="570"/>
      <c r="AW93" s="570"/>
      <c r="AX93" s="570"/>
      <c r="AY93" s="570"/>
      <c r="AZ93" s="570"/>
      <c r="BA93" s="570"/>
      <c r="BB93" s="570"/>
      <c r="BC93" s="570"/>
      <c r="BD93" s="570"/>
      <c r="BE93" s="570"/>
      <c r="BF93" s="570"/>
      <c r="BG93" s="570"/>
      <c r="BH93" s="570"/>
      <c r="BI93" s="570"/>
      <c r="BJ93" s="570"/>
      <c r="BK93" s="570"/>
      <c r="BL93" s="570"/>
      <c r="BM93" s="570"/>
      <c r="BN93" s="570"/>
      <c r="BO93" s="570"/>
      <c r="BP93" s="570"/>
      <c r="BQ93" s="570"/>
      <c r="BR93" s="570"/>
      <c r="BS93" s="570"/>
      <c r="BT93" s="570"/>
      <c r="BU93" s="570"/>
      <c r="BV93" s="570"/>
      <c r="BW93" s="570"/>
      <c r="BX93" s="570"/>
      <c r="BY93" s="570"/>
      <c r="BZ93" s="570"/>
      <c r="CA93" s="570"/>
      <c r="CB93" s="570"/>
      <c r="CC93" s="570"/>
      <c r="CD93" s="570"/>
      <c r="CE93" s="570"/>
      <c r="CF93" s="570"/>
      <c r="CG93" s="570"/>
      <c r="CH93" s="570"/>
      <c r="CI93" s="570"/>
      <c r="CJ93" s="570"/>
      <c r="CK93" s="570"/>
      <c r="CL93" s="570"/>
      <c r="CM93" s="570"/>
      <c r="CN93" s="570"/>
      <c r="CO93" s="570"/>
      <c r="CP93" s="570"/>
      <c r="CQ93" s="570"/>
      <c r="CR93" s="570"/>
      <c r="CS93" s="570"/>
      <c r="CT93" s="570"/>
      <c r="CU93" s="570"/>
      <c r="CV93" s="570"/>
      <c r="CW93" s="570"/>
      <c r="CX93" s="570"/>
      <c r="CY93" s="570"/>
      <c r="CZ93" s="570"/>
      <c r="DA93" s="570"/>
      <c r="DG93" s="524">
        <v>212</v>
      </c>
      <c r="DH93" s="524"/>
      <c r="DI93" s="524"/>
      <c r="DJ93" s="524"/>
      <c r="DK93" s="524"/>
      <c r="DL93" s="524"/>
      <c r="DM93" s="524"/>
      <c r="DN93" s="524"/>
    </row>
    <row r="94" spans="1:118" ht="6" customHeight="1" x14ac:dyDescent="0.25"/>
    <row r="95" spans="1:118" s="133" customFormat="1" ht="14.25" x14ac:dyDescent="0.2">
      <c r="A95" s="133" t="s">
        <v>256</v>
      </c>
      <c r="X95" s="534" t="s">
        <v>515</v>
      </c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4"/>
      <c r="AT95" s="534"/>
      <c r="AU95" s="534"/>
      <c r="AV95" s="534"/>
      <c r="AW95" s="534"/>
      <c r="AX95" s="534"/>
      <c r="AY95" s="534"/>
      <c r="AZ95" s="534"/>
      <c r="BA95" s="534"/>
      <c r="BB95" s="534"/>
      <c r="BC95" s="534"/>
      <c r="BD95" s="534"/>
      <c r="BE95" s="534"/>
      <c r="BF95" s="534"/>
      <c r="BG95" s="534"/>
      <c r="BH95" s="534"/>
      <c r="BI95" s="534"/>
      <c r="BJ95" s="534"/>
      <c r="BK95" s="534"/>
      <c r="BL95" s="534"/>
      <c r="BM95" s="534"/>
      <c r="BN95" s="534"/>
      <c r="BO95" s="534"/>
      <c r="BP95" s="534"/>
      <c r="BQ95" s="534"/>
      <c r="BR95" s="534"/>
      <c r="BS95" s="534"/>
      <c r="BT95" s="534"/>
      <c r="BU95" s="534"/>
      <c r="BV95" s="534"/>
      <c r="BW95" s="534"/>
      <c r="BX95" s="534"/>
      <c r="BY95" s="534"/>
      <c r="BZ95" s="534"/>
      <c r="CA95" s="534"/>
      <c r="CB95" s="534"/>
      <c r="CC95" s="534"/>
      <c r="CD95" s="534"/>
      <c r="CE95" s="534"/>
      <c r="CF95" s="534"/>
      <c r="CG95" s="534"/>
      <c r="CH95" s="534"/>
      <c r="CI95" s="534"/>
      <c r="CJ95" s="534"/>
      <c r="CK95" s="534"/>
      <c r="CL95" s="534"/>
      <c r="CM95" s="534"/>
      <c r="CN95" s="534"/>
      <c r="CO95" s="534"/>
      <c r="CP95" s="534"/>
      <c r="CQ95" s="534"/>
      <c r="CR95" s="534"/>
      <c r="CS95" s="534"/>
      <c r="CT95" s="534"/>
      <c r="CU95" s="534"/>
      <c r="CV95" s="534"/>
      <c r="CW95" s="534"/>
      <c r="CX95" s="534"/>
      <c r="CY95" s="534"/>
      <c r="CZ95" s="534"/>
      <c r="DA95" s="534"/>
    </row>
    <row r="96" spans="1:118" s="133" customFormat="1" ht="6" customHeight="1" x14ac:dyDescent="0.25"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</row>
    <row r="97" spans="1:118" s="133" customFormat="1" ht="14.25" x14ac:dyDescent="0.2">
      <c r="A97" s="532" t="s">
        <v>257</v>
      </c>
      <c r="B97" s="532"/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532"/>
      <c r="AM97" s="532"/>
      <c r="AN97" s="532"/>
      <c r="AO97" s="532"/>
      <c r="AP97" s="533" t="s">
        <v>495</v>
      </c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33"/>
      <c r="BF97" s="533"/>
      <c r="BG97" s="533"/>
      <c r="BH97" s="533"/>
      <c r="BI97" s="533"/>
      <c r="BJ97" s="533"/>
      <c r="BK97" s="533"/>
      <c r="BL97" s="533"/>
      <c r="BM97" s="533"/>
      <c r="BN97" s="533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  <c r="CG97" s="533"/>
      <c r="CH97" s="533"/>
      <c r="CI97" s="533"/>
      <c r="CJ97" s="533"/>
      <c r="CK97" s="533"/>
      <c r="CL97" s="533"/>
      <c r="CM97" s="533"/>
      <c r="CN97" s="533"/>
      <c r="CO97" s="533"/>
      <c r="CP97" s="533"/>
      <c r="CQ97" s="533"/>
      <c r="CR97" s="533"/>
      <c r="CS97" s="533"/>
      <c r="CT97" s="533"/>
      <c r="CU97" s="533"/>
      <c r="CV97" s="533"/>
      <c r="CW97" s="533"/>
      <c r="CX97" s="533"/>
      <c r="CY97" s="533"/>
      <c r="CZ97" s="533"/>
      <c r="DA97" s="533"/>
    </row>
    <row r="98" spans="1:118" ht="10.5" customHeight="1" x14ac:dyDescent="0.25"/>
    <row r="99" spans="1:118" s="134" customFormat="1" ht="45" customHeight="1" x14ac:dyDescent="0.25">
      <c r="A99" s="525" t="s">
        <v>259</v>
      </c>
      <c r="B99" s="526"/>
      <c r="C99" s="526"/>
      <c r="D99" s="526"/>
      <c r="E99" s="526"/>
      <c r="F99" s="526"/>
      <c r="G99" s="527"/>
      <c r="H99" s="525" t="s">
        <v>0</v>
      </c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6"/>
      <c r="AJ99" s="526"/>
      <c r="AK99" s="526"/>
      <c r="AL99" s="526"/>
      <c r="AM99" s="526"/>
      <c r="AN99" s="526"/>
      <c r="AO99" s="526"/>
      <c r="AP99" s="526"/>
      <c r="AQ99" s="526"/>
      <c r="AR99" s="526"/>
      <c r="AS99" s="526"/>
      <c r="AT99" s="526"/>
      <c r="AU99" s="526"/>
      <c r="AV99" s="526"/>
      <c r="AW99" s="526"/>
      <c r="AX99" s="526"/>
      <c r="AY99" s="526"/>
      <c r="AZ99" s="526"/>
      <c r="BA99" s="526"/>
      <c r="BB99" s="526"/>
      <c r="BC99" s="527"/>
      <c r="BD99" s="525" t="s">
        <v>306</v>
      </c>
      <c r="BE99" s="526"/>
      <c r="BF99" s="526"/>
      <c r="BG99" s="526"/>
      <c r="BH99" s="526"/>
      <c r="BI99" s="526"/>
      <c r="BJ99" s="526"/>
      <c r="BK99" s="526"/>
      <c r="BL99" s="526"/>
      <c r="BM99" s="526"/>
      <c r="BN99" s="526"/>
      <c r="BO99" s="526"/>
      <c r="BP99" s="526"/>
      <c r="BQ99" s="526"/>
      <c r="BR99" s="526"/>
      <c r="BS99" s="527"/>
      <c r="BT99" s="525" t="s">
        <v>307</v>
      </c>
      <c r="BU99" s="526"/>
      <c r="BV99" s="526"/>
      <c r="BW99" s="526"/>
      <c r="BX99" s="526"/>
      <c r="BY99" s="526"/>
      <c r="BZ99" s="526"/>
      <c r="CA99" s="526"/>
      <c r="CB99" s="526"/>
      <c r="CC99" s="526"/>
      <c r="CD99" s="526"/>
      <c r="CE99" s="526"/>
      <c r="CF99" s="526"/>
      <c r="CG99" s="526"/>
      <c r="CH99" s="526"/>
      <c r="CI99" s="527"/>
      <c r="CJ99" s="525" t="s">
        <v>308</v>
      </c>
      <c r="CK99" s="526"/>
      <c r="CL99" s="526"/>
      <c r="CM99" s="526"/>
      <c r="CN99" s="526"/>
      <c r="CO99" s="526"/>
      <c r="CP99" s="526"/>
      <c r="CQ99" s="526"/>
      <c r="CR99" s="526"/>
      <c r="CS99" s="526"/>
      <c r="CT99" s="526"/>
      <c r="CU99" s="526"/>
      <c r="CV99" s="526"/>
      <c r="CW99" s="526"/>
      <c r="CX99" s="526"/>
      <c r="CY99" s="526"/>
      <c r="CZ99" s="526"/>
      <c r="DA99" s="527"/>
    </row>
    <row r="100" spans="1:118" s="135" customFormat="1" ht="13.15" x14ac:dyDescent="0.3">
      <c r="A100" s="517">
        <v>1</v>
      </c>
      <c r="B100" s="517"/>
      <c r="C100" s="517"/>
      <c r="D100" s="517"/>
      <c r="E100" s="517"/>
      <c r="F100" s="517"/>
      <c r="G100" s="517"/>
      <c r="H100" s="517">
        <v>2</v>
      </c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7"/>
      <c r="U100" s="517"/>
      <c r="V100" s="517"/>
      <c r="W100" s="517"/>
      <c r="X100" s="517"/>
      <c r="Y100" s="517"/>
      <c r="Z100" s="517"/>
      <c r="AA100" s="517"/>
      <c r="AB100" s="517"/>
      <c r="AC100" s="517"/>
      <c r="AD100" s="517"/>
      <c r="AE100" s="517"/>
      <c r="AF100" s="517"/>
      <c r="AG100" s="517"/>
      <c r="AH100" s="517"/>
      <c r="AI100" s="517"/>
      <c r="AJ100" s="517"/>
      <c r="AK100" s="517"/>
      <c r="AL100" s="517"/>
      <c r="AM100" s="517"/>
      <c r="AN100" s="517"/>
      <c r="AO100" s="517"/>
      <c r="AP100" s="517"/>
      <c r="AQ100" s="517"/>
      <c r="AR100" s="517"/>
      <c r="AS100" s="517"/>
      <c r="AT100" s="517"/>
      <c r="AU100" s="517"/>
      <c r="AV100" s="517"/>
      <c r="AW100" s="517"/>
      <c r="AX100" s="517"/>
      <c r="AY100" s="517"/>
      <c r="AZ100" s="517"/>
      <c r="BA100" s="517"/>
      <c r="BB100" s="517"/>
      <c r="BC100" s="517"/>
      <c r="BD100" s="517">
        <v>3</v>
      </c>
      <c r="BE100" s="517"/>
      <c r="BF100" s="517"/>
      <c r="BG100" s="517"/>
      <c r="BH100" s="517"/>
      <c r="BI100" s="517"/>
      <c r="BJ100" s="517"/>
      <c r="BK100" s="517"/>
      <c r="BL100" s="517"/>
      <c r="BM100" s="517"/>
      <c r="BN100" s="517"/>
      <c r="BO100" s="517"/>
      <c r="BP100" s="517"/>
      <c r="BQ100" s="517"/>
      <c r="BR100" s="517"/>
      <c r="BS100" s="517"/>
      <c r="BT100" s="517">
        <v>4</v>
      </c>
      <c r="BU100" s="517"/>
      <c r="BV100" s="517"/>
      <c r="BW100" s="517"/>
      <c r="BX100" s="517"/>
      <c r="BY100" s="517"/>
      <c r="BZ100" s="517"/>
      <c r="CA100" s="517"/>
      <c r="CB100" s="517"/>
      <c r="CC100" s="517"/>
      <c r="CD100" s="517"/>
      <c r="CE100" s="517"/>
      <c r="CF100" s="517"/>
      <c r="CG100" s="517"/>
      <c r="CH100" s="517"/>
      <c r="CI100" s="517"/>
      <c r="CJ100" s="517">
        <v>5</v>
      </c>
      <c r="CK100" s="517"/>
      <c r="CL100" s="517"/>
      <c r="CM100" s="517"/>
      <c r="CN100" s="517"/>
      <c r="CO100" s="517"/>
      <c r="CP100" s="517"/>
      <c r="CQ100" s="517"/>
      <c r="CR100" s="517"/>
      <c r="CS100" s="517"/>
      <c r="CT100" s="517"/>
      <c r="CU100" s="517"/>
      <c r="CV100" s="517"/>
      <c r="CW100" s="517"/>
      <c r="CX100" s="517"/>
      <c r="CY100" s="517"/>
      <c r="CZ100" s="517"/>
      <c r="DA100" s="517"/>
    </row>
    <row r="101" spans="1:118" s="136" customFormat="1" ht="45" customHeight="1" x14ac:dyDescent="0.25">
      <c r="A101" s="514"/>
      <c r="B101" s="514"/>
      <c r="C101" s="514"/>
      <c r="D101" s="514"/>
      <c r="E101" s="514"/>
      <c r="F101" s="514"/>
      <c r="G101" s="514"/>
      <c r="H101" s="516" t="s">
        <v>700</v>
      </c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516"/>
      <c r="V101" s="516"/>
      <c r="W101" s="516"/>
      <c r="X101" s="516"/>
      <c r="Y101" s="516"/>
      <c r="Z101" s="516"/>
      <c r="AA101" s="516"/>
      <c r="AB101" s="516"/>
      <c r="AC101" s="516"/>
      <c r="AD101" s="516"/>
      <c r="AE101" s="516"/>
      <c r="AF101" s="516"/>
      <c r="AG101" s="516"/>
      <c r="AH101" s="516"/>
      <c r="AI101" s="516"/>
      <c r="AJ101" s="516"/>
      <c r="AK101" s="516"/>
      <c r="AL101" s="516"/>
      <c r="AM101" s="516"/>
      <c r="AN101" s="516"/>
      <c r="AO101" s="516"/>
      <c r="AP101" s="516"/>
      <c r="AQ101" s="516"/>
      <c r="AR101" s="516"/>
      <c r="AS101" s="516"/>
      <c r="AT101" s="516"/>
      <c r="AU101" s="516"/>
      <c r="AV101" s="516"/>
      <c r="AW101" s="516"/>
      <c r="AX101" s="516"/>
      <c r="AY101" s="516"/>
      <c r="AZ101" s="516"/>
      <c r="BA101" s="516"/>
      <c r="BB101" s="516"/>
      <c r="BC101" s="516"/>
      <c r="BD101" s="528">
        <f>CJ101/BT101</f>
        <v>30622.5</v>
      </c>
      <c r="BE101" s="528"/>
      <c r="BF101" s="528"/>
      <c r="BG101" s="528"/>
      <c r="BH101" s="528"/>
      <c r="BI101" s="528"/>
      <c r="BJ101" s="528"/>
      <c r="BK101" s="528"/>
      <c r="BL101" s="528"/>
      <c r="BM101" s="528"/>
      <c r="BN101" s="528"/>
      <c r="BO101" s="528"/>
      <c r="BP101" s="528"/>
      <c r="BQ101" s="528"/>
      <c r="BR101" s="528"/>
      <c r="BS101" s="528"/>
      <c r="BT101" s="513">
        <v>4</v>
      </c>
      <c r="BU101" s="513"/>
      <c r="BV101" s="513"/>
      <c r="BW101" s="513"/>
      <c r="BX101" s="513"/>
      <c r="BY101" s="513"/>
      <c r="BZ101" s="513"/>
      <c r="CA101" s="513"/>
      <c r="CB101" s="513"/>
      <c r="CC101" s="513"/>
      <c r="CD101" s="513"/>
      <c r="CE101" s="513"/>
      <c r="CF101" s="513"/>
      <c r="CG101" s="513"/>
      <c r="CH101" s="513"/>
      <c r="CI101" s="513"/>
      <c r="CJ101" s="515">
        <v>122490</v>
      </c>
      <c r="CK101" s="515"/>
      <c r="CL101" s="515"/>
      <c r="CM101" s="515"/>
      <c r="CN101" s="515"/>
      <c r="CO101" s="515"/>
      <c r="CP101" s="515"/>
      <c r="CQ101" s="515"/>
      <c r="CR101" s="515"/>
      <c r="CS101" s="515"/>
      <c r="CT101" s="515"/>
      <c r="CU101" s="515"/>
      <c r="CV101" s="515"/>
      <c r="CW101" s="515"/>
      <c r="CX101" s="515"/>
      <c r="CY101" s="515"/>
      <c r="CZ101" s="515"/>
      <c r="DA101" s="515"/>
    </row>
    <row r="102" spans="1:118" s="136" customFormat="1" ht="15" customHeight="1" x14ac:dyDescent="0.25">
      <c r="A102" s="514"/>
      <c r="B102" s="514"/>
      <c r="C102" s="514"/>
      <c r="D102" s="514"/>
      <c r="E102" s="514"/>
      <c r="F102" s="514"/>
      <c r="G102" s="514"/>
      <c r="H102" s="516" t="s">
        <v>516</v>
      </c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6"/>
      <c r="AA102" s="516"/>
      <c r="AB102" s="516"/>
      <c r="AC102" s="516"/>
      <c r="AD102" s="516"/>
      <c r="AE102" s="516"/>
      <c r="AF102" s="516"/>
      <c r="AG102" s="516"/>
      <c r="AH102" s="516"/>
      <c r="AI102" s="516"/>
      <c r="AJ102" s="516"/>
      <c r="AK102" s="516"/>
      <c r="AL102" s="516"/>
      <c r="AM102" s="516"/>
      <c r="AN102" s="516"/>
      <c r="AO102" s="516"/>
      <c r="AP102" s="516"/>
      <c r="AQ102" s="516"/>
      <c r="AR102" s="516"/>
      <c r="AS102" s="516"/>
      <c r="AT102" s="516"/>
      <c r="AU102" s="516"/>
      <c r="AV102" s="516"/>
      <c r="AW102" s="516"/>
      <c r="AX102" s="516"/>
      <c r="AY102" s="516"/>
      <c r="AZ102" s="516"/>
      <c r="BA102" s="516"/>
      <c r="BB102" s="516"/>
      <c r="BC102" s="516"/>
      <c r="BD102" s="528">
        <v>4500</v>
      </c>
      <c r="BE102" s="528"/>
      <c r="BF102" s="528"/>
      <c r="BG102" s="528"/>
      <c r="BH102" s="528"/>
      <c r="BI102" s="528"/>
      <c r="BJ102" s="528"/>
      <c r="BK102" s="528"/>
      <c r="BL102" s="528"/>
      <c r="BM102" s="528"/>
      <c r="BN102" s="528"/>
      <c r="BO102" s="528"/>
      <c r="BP102" s="528"/>
      <c r="BQ102" s="528"/>
      <c r="BR102" s="528"/>
      <c r="BS102" s="528"/>
      <c r="BT102" s="513">
        <v>5</v>
      </c>
      <c r="BU102" s="513"/>
      <c r="BV102" s="513"/>
      <c r="BW102" s="513"/>
      <c r="BX102" s="513"/>
      <c r="BY102" s="513"/>
      <c r="BZ102" s="513"/>
      <c r="CA102" s="513"/>
      <c r="CB102" s="513"/>
      <c r="CC102" s="513"/>
      <c r="CD102" s="513"/>
      <c r="CE102" s="513"/>
      <c r="CF102" s="513"/>
      <c r="CG102" s="513"/>
      <c r="CH102" s="513"/>
      <c r="CI102" s="513"/>
      <c r="CJ102" s="515">
        <v>22500</v>
      </c>
      <c r="CK102" s="515"/>
      <c r="CL102" s="515"/>
      <c r="CM102" s="515"/>
      <c r="CN102" s="515"/>
      <c r="CO102" s="515"/>
      <c r="CP102" s="515"/>
      <c r="CQ102" s="515"/>
      <c r="CR102" s="515"/>
      <c r="CS102" s="515"/>
      <c r="CT102" s="515"/>
      <c r="CU102" s="515"/>
      <c r="CV102" s="515"/>
      <c r="CW102" s="515"/>
      <c r="CX102" s="515"/>
      <c r="CY102" s="515"/>
      <c r="CZ102" s="515"/>
      <c r="DA102" s="515"/>
    </row>
    <row r="103" spans="1:118" s="136" customFormat="1" ht="15" customHeight="1" x14ac:dyDescent="0.25">
      <c r="A103" s="514"/>
      <c r="B103" s="514"/>
      <c r="C103" s="514"/>
      <c r="D103" s="514"/>
      <c r="E103" s="514"/>
      <c r="F103" s="514"/>
      <c r="G103" s="514"/>
      <c r="H103" s="518" t="s">
        <v>268</v>
      </c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8"/>
      <c r="AL103" s="518"/>
      <c r="AM103" s="518"/>
      <c r="AN103" s="518"/>
      <c r="AO103" s="518"/>
      <c r="AP103" s="518"/>
      <c r="AQ103" s="518"/>
      <c r="AR103" s="518"/>
      <c r="AS103" s="518"/>
      <c r="AT103" s="518"/>
      <c r="AU103" s="518"/>
      <c r="AV103" s="518"/>
      <c r="AW103" s="518"/>
      <c r="AX103" s="518"/>
      <c r="AY103" s="518"/>
      <c r="AZ103" s="518"/>
      <c r="BA103" s="518"/>
      <c r="BB103" s="518"/>
      <c r="BC103" s="519"/>
      <c r="BD103" s="513" t="s">
        <v>7</v>
      </c>
      <c r="BE103" s="513"/>
      <c r="BF103" s="513"/>
      <c r="BG103" s="513"/>
      <c r="BH103" s="513"/>
      <c r="BI103" s="513"/>
      <c r="BJ103" s="513"/>
      <c r="BK103" s="513"/>
      <c r="BL103" s="513"/>
      <c r="BM103" s="513"/>
      <c r="BN103" s="513"/>
      <c r="BO103" s="513"/>
      <c r="BP103" s="513"/>
      <c r="BQ103" s="513"/>
      <c r="BR103" s="513"/>
      <c r="BS103" s="513"/>
      <c r="BT103" s="513" t="s">
        <v>7</v>
      </c>
      <c r="BU103" s="513"/>
      <c r="BV103" s="513"/>
      <c r="BW103" s="513"/>
      <c r="BX103" s="513"/>
      <c r="BY103" s="513"/>
      <c r="BZ103" s="513"/>
      <c r="CA103" s="513"/>
      <c r="CB103" s="513"/>
      <c r="CC103" s="513"/>
      <c r="CD103" s="513"/>
      <c r="CE103" s="513"/>
      <c r="CF103" s="513"/>
      <c r="CG103" s="513"/>
      <c r="CH103" s="513"/>
      <c r="CI103" s="513"/>
      <c r="CJ103" s="520">
        <f>CJ101+CJ102</f>
        <v>144990</v>
      </c>
      <c r="CK103" s="520"/>
      <c r="CL103" s="520"/>
      <c r="CM103" s="520"/>
      <c r="CN103" s="520"/>
      <c r="CO103" s="520"/>
      <c r="CP103" s="520"/>
      <c r="CQ103" s="520"/>
      <c r="CR103" s="520"/>
      <c r="CS103" s="520"/>
      <c r="CT103" s="520"/>
      <c r="CU103" s="520"/>
      <c r="CV103" s="520"/>
      <c r="CW103" s="520"/>
      <c r="CX103" s="520"/>
      <c r="CY103" s="520"/>
      <c r="CZ103" s="520"/>
      <c r="DA103" s="520"/>
    </row>
    <row r="105" spans="1:118" s="204" customFormat="1" ht="27" customHeight="1" x14ac:dyDescent="0.2">
      <c r="A105" s="570" t="s">
        <v>315</v>
      </c>
      <c r="B105" s="570"/>
      <c r="C105" s="570"/>
      <c r="D105" s="570"/>
      <c r="E105" s="570"/>
      <c r="F105" s="570"/>
      <c r="G105" s="570"/>
      <c r="H105" s="570"/>
      <c r="I105" s="570"/>
      <c r="J105" s="570"/>
      <c r="K105" s="570"/>
      <c r="L105" s="570"/>
      <c r="M105" s="570"/>
      <c r="N105" s="570"/>
      <c r="O105" s="570"/>
      <c r="P105" s="570"/>
      <c r="Q105" s="570"/>
      <c r="R105" s="570"/>
      <c r="S105" s="570"/>
      <c r="T105" s="570"/>
      <c r="U105" s="570"/>
      <c r="V105" s="570"/>
      <c r="W105" s="570"/>
      <c r="X105" s="570"/>
      <c r="Y105" s="570"/>
      <c r="Z105" s="570"/>
      <c r="AA105" s="570"/>
      <c r="AB105" s="570"/>
      <c r="AC105" s="570"/>
      <c r="AD105" s="570"/>
      <c r="AE105" s="570"/>
      <c r="AF105" s="570"/>
      <c r="AG105" s="570"/>
      <c r="AH105" s="570"/>
      <c r="AI105" s="570"/>
      <c r="AJ105" s="570"/>
      <c r="AK105" s="570"/>
      <c r="AL105" s="570"/>
      <c r="AM105" s="570"/>
      <c r="AN105" s="570"/>
      <c r="AO105" s="570"/>
      <c r="AP105" s="570"/>
      <c r="AQ105" s="570"/>
      <c r="AR105" s="570"/>
      <c r="AS105" s="570"/>
      <c r="AT105" s="570"/>
      <c r="AU105" s="570"/>
      <c r="AV105" s="570"/>
      <c r="AW105" s="570"/>
      <c r="AX105" s="570"/>
      <c r="AY105" s="570"/>
      <c r="AZ105" s="570"/>
      <c r="BA105" s="570"/>
      <c r="BB105" s="570"/>
      <c r="BC105" s="570"/>
      <c r="BD105" s="570"/>
      <c r="BE105" s="570"/>
      <c r="BF105" s="570"/>
      <c r="BG105" s="570"/>
      <c r="BH105" s="570"/>
      <c r="BI105" s="570"/>
      <c r="BJ105" s="570"/>
      <c r="BK105" s="570"/>
      <c r="BL105" s="570"/>
      <c r="BM105" s="570"/>
      <c r="BN105" s="570"/>
      <c r="BO105" s="570"/>
      <c r="BP105" s="570"/>
      <c r="BQ105" s="570"/>
      <c r="BR105" s="570"/>
      <c r="BS105" s="570"/>
      <c r="BT105" s="570"/>
      <c r="BU105" s="570"/>
      <c r="BV105" s="570"/>
      <c r="BW105" s="570"/>
      <c r="BX105" s="570"/>
      <c r="BY105" s="570"/>
      <c r="BZ105" s="570"/>
      <c r="CA105" s="570"/>
      <c r="CB105" s="570"/>
      <c r="CC105" s="570"/>
      <c r="CD105" s="570"/>
      <c r="CE105" s="570"/>
      <c r="CF105" s="570"/>
      <c r="CG105" s="570"/>
      <c r="CH105" s="570"/>
      <c r="CI105" s="570"/>
      <c r="CJ105" s="570"/>
      <c r="CK105" s="570"/>
      <c r="CL105" s="570"/>
      <c r="CM105" s="570"/>
      <c r="CN105" s="570"/>
      <c r="CO105" s="570"/>
      <c r="CP105" s="570"/>
      <c r="CQ105" s="570"/>
      <c r="CR105" s="570"/>
      <c r="CS105" s="570"/>
      <c r="CT105" s="570"/>
      <c r="CU105" s="570"/>
      <c r="CV105" s="570"/>
      <c r="CW105" s="570"/>
      <c r="CX105" s="570"/>
      <c r="CY105" s="570"/>
      <c r="CZ105" s="570"/>
      <c r="DA105" s="570"/>
      <c r="DG105" s="524">
        <v>212</v>
      </c>
      <c r="DH105" s="524"/>
      <c r="DI105" s="524"/>
      <c r="DJ105" s="524"/>
      <c r="DK105" s="524"/>
      <c r="DL105" s="524"/>
      <c r="DM105" s="524"/>
      <c r="DN105" s="524"/>
    </row>
    <row r="106" spans="1:118" ht="6" customHeight="1" x14ac:dyDescent="0.25"/>
    <row r="107" spans="1:118" s="204" customFormat="1" ht="14.25" x14ac:dyDescent="0.2">
      <c r="A107" s="204" t="s">
        <v>256</v>
      </c>
      <c r="X107" s="534" t="s">
        <v>733</v>
      </c>
      <c r="Y107" s="534"/>
      <c r="Z107" s="534"/>
      <c r="AA107" s="534"/>
      <c r="AB107" s="534"/>
      <c r="AC107" s="534"/>
      <c r="AD107" s="534"/>
      <c r="AE107" s="534"/>
      <c r="AF107" s="534"/>
      <c r="AG107" s="534"/>
      <c r="AH107" s="534"/>
      <c r="AI107" s="534"/>
      <c r="AJ107" s="534"/>
      <c r="AK107" s="534"/>
      <c r="AL107" s="534"/>
      <c r="AM107" s="534"/>
      <c r="AN107" s="534"/>
      <c r="AO107" s="534"/>
      <c r="AP107" s="534"/>
      <c r="AQ107" s="534"/>
      <c r="AR107" s="534"/>
      <c r="AS107" s="534"/>
      <c r="AT107" s="534"/>
      <c r="AU107" s="534"/>
      <c r="AV107" s="534"/>
      <c r="AW107" s="534"/>
      <c r="AX107" s="534"/>
      <c r="AY107" s="534"/>
      <c r="AZ107" s="534"/>
      <c r="BA107" s="534"/>
      <c r="BB107" s="534"/>
      <c r="BC107" s="534"/>
      <c r="BD107" s="534"/>
      <c r="BE107" s="534"/>
      <c r="BF107" s="534"/>
      <c r="BG107" s="534"/>
      <c r="BH107" s="534"/>
      <c r="BI107" s="534"/>
      <c r="BJ107" s="534"/>
      <c r="BK107" s="534"/>
      <c r="BL107" s="534"/>
      <c r="BM107" s="534"/>
      <c r="BN107" s="534"/>
      <c r="BO107" s="534"/>
      <c r="BP107" s="534"/>
      <c r="BQ107" s="534"/>
      <c r="BR107" s="534"/>
      <c r="BS107" s="534"/>
      <c r="BT107" s="534"/>
      <c r="BU107" s="534"/>
      <c r="BV107" s="534"/>
      <c r="BW107" s="534"/>
      <c r="BX107" s="534"/>
      <c r="BY107" s="534"/>
      <c r="BZ107" s="534"/>
      <c r="CA107" s="534"/>
      <c r="CB107" s="534"/>
      <c r="CC107" s="534"/>
      <c r="CD107" s="534"/>
      <c r="CE107" s="534"/>
      <c r="CF107" s="534"/>
      <c r="CG107" s="534"/>
      <c r="CH107" s="534"/>
      <c r="CI107" s="534"/>
      <c r="CJ107" s="534"/>
      <c r="CK107" s="534"/>
      <c r="CL107" s="534"/>
      <c r="CM107" s="534"/>
      <c r="CN107" s="534"/>
      <c r="CO107" s="534"/>
      <c r="CP107" s="534"/>
      <c r="CQ107" s="534"/>
      <c r="CR107" s="534"/>
      <c r="CS107" s="534"/>
      <c r="CT107" s="534"/>
      <c r="CU107" s="534"/>
      <c r="CV107" s="534"/>
      <c r="CW107" s="534"/>
      <c r="CX107" s="534"/>
      <c r="CY107" s="534"/>
      <c r="CZ107" s="534"/>
      <c r="DA107" s="534"/>
    </row>
    <row r="108" spans="1:118" s="204" customFormat="1" ht="6" customHeight="1" x14ac:dyDescent="0.25"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</row>
    <row r="109" spans="1:118" s="204" customFormat="1" ht="25.5" customHeight="1" x14ac:dyDescent="0.2">
      <c r="A109" s="532" t="s">
        <v>257</v>
      </c>
      <c r="B109" s="532"/>
      <c r="C109" s="532"/>
      <c r="D109" s="532"/>
      <c r="E109" s="532"/>
      <c r="F109" s="532"/>
      <c r="G109" s="532"/>
      <c r="H109" s="532"/>
      <c r="I109" s="532"/>
      <c r="J109" s="532"/>
      <c r="K109" s="532"/>
      <c r="L109" s="532"/>
      <c r="M109" s="532"/>
      <c r="N109" s="532"/>
      <c r="O109" s="532"/>
      <c r="P109" s="532"/>
      <c r="Q109" s="532"/>
      <c r="R109" s="532"/>
      <c r="S109" s="532"/>
      <c r="T109" s="532"/>
      <c r="U109" s="532"/>
      <c r="V109" s="532"/>
      <c r="W109" s="532"/>
      <c r="X109" s="532"/>
      <c r="Y109" s="532"/>
      <c r="Z109" s="532"/>
      <c r="AA109" s="532"/>
      <c r="AB109" s="532"/>
      <c r="AC109" s="532"/>
      <c r="AD109" s="532"/>
      <c r="AE109" s="532"/>
      <c r="AF109" s="532"/>
      <c r="AG109" s="532"/>
      <c r="AH109" s="532"/>
      <c r="AI109" s="532"/>
      <c r="AJ109" s="532"/>
      <c r="AK109" s="532"/>
      <c r="AL109" s="532"/>
      <c r="AM109" s="532"/>
      <c r="AN109" s="532"/>
      <c r="AO109" s="532"/>
      <c r="AP109" s="577" t="s">
        <v>731</v>
      </c>
      <c r="AQ109" s="577"/>
      <c r="AR109" s="577"/>
      <c r="AS109" s="577"/>
      <c r="AT109" s="577"/>
      <c r="AU109" s="577"/>
      <c r="AV109" s="577"/>
      <c r="AW109" s="577"/>
      <c r="AX109" s="577"/>
      <c r="AY109" s="577"/>
      <c r="AZ109" s="577"/>
      <c r="BA109" s="577"/>
      <c r="BB109" s="577"/>
      <c r="BC109" s="577"/>
      <c r="BD109" s="577"/>
      <c r="BE109" s="577"/>
      <c r="BF109" s="577"/>
      <c r="BG109" s="577"/>
      <c r="BH109" s="577"/>
      <c r="BI109" s="577"/>
      <c r="BJ109" s="577"/>
      <c r="BK109" s="577"/>
      <c r="BL109" s="577"/>
      <c r="BM109" s="577"/>
      <c r="BN109" s="577"/>
      <c r="BO109" s="577"/>
      <c r="BP109" s="577"/>
      <c r="BQ109" s="577"/>
      <c r="BR109" s="577"/>
      <c r="BS109" s="577"/>
      <c r="BT109" s="577"/>
      <c r="BU109" s="577"/>
      <c r="BV109" s="577"/>
      <c r="BW109" s="577"/>
      <c r="BX109" s="577"/>
      <c r="BY109" s="577"/>
      <c r="BZ109" s="577"/>
      <c r="CA109" s="577"/>
      <c r="CB109" s="577"/>
      <c r="CC109" s="577"/>
      <c r="CD109" s="577"/>
      <c r="CE109" s="577"/>
      <c r="CF109" s="577"/>
      <c r="CG109" s="577"/>
      <c r="CH109" s="577"/>
      <c r="CI109" s="577"/>
      <c r="CJ109" s="577"/>
      <c r="CK109" s="577"/>
      <c r="CL109" s="577"/>
      <c r="CM109" s="577"/>
      <c r="CN109" s="577"/>
      <c r="CO109" s="577"/>
      <c r="CP109" s="577"/>
      <c r="CQ109" s="577"/>
      <c r="CR109" s="577"/>
      <c r="CS109" s="577"/>
      <c r="CT109" s="577"/>
      <c r="CU109" s="577"/>
      <c r="CV109" s="577"/>
      <c r="CW109" s="577"/>
      <c r="CX109" s="577"/>
      <c r="CY109" s="577"/>
      <c r="CZ109" s="577"/>
      <c r="DA109" s="577"/>
    </row>
    <row r="110" spans="1:118" ht="10.5" customHeight="1" x14ac:dyDescent="0.25"/>
    <row r="111" spans="1:118" s="134" customFormat="1" ht="45" customHeight="1" x14ac:dyDescent="0.25">
      <c r="A111" s="525" t="s">
        <v>259</v>
      </c>
      <c r="B111" s="526"/>
      <c r="C111" s="526"/>
      <c r="D111" s="526"/>
      <c r="E111" s="526"/>
      <c r="F111" s="526"/>
      <c r="G111" s="527"/>
      <c r="H111" s="525" t="s">
        <v>0</v>
      </c>
      <c r="I111" s="526"/>
      <c r="J111" s="526"/>
      <c r="K111" s="526"/>
      <c r="L111" s="526"/>
      <c r="M111" s="526"/>
      <c r="N111" s="526"/>
      <c r="O111" s="526"/>
      <c r="P111" s="526"/>
      <c r="Q111" s="526"/>
      <c r="R111" s="526"/>
      <c r="S111" s="526"/>
      <c r="T111" s="526"/>
      <c r="U111" s="526"/>
      <c r="V111" s="526"/>
      <c r="W111" s="526"/>
      <c r="X111" s="526"/>
      <c r="Y111" s="526"/>
      <c r="Z111" s="526"/>
      <c r="AA111" s="526"/>
      <c r="AB111" s="526"/>
      <c r="AC111" s="526"/>
      <c r="AD111" s="526"/>
      <c r="AE111" s="526"/>
      <c r="AF111" s="526"/>
      <c r="AG111" s="526"/>
      <c r="AH111" s="526"/>
      <c r="AI111" s="526"/>
      <c r="AJ111" s="526"/>
      <c r="AK111" s="526"/>
      <c r="AL111" s="526"/>
      <c r="AM111" s="526"/>
      <c r="AN111" s="526"/>
      <c r="AO111" s="526"/>
      <c r="AP111" s="526"/>
      <c r="AQ111" s="526"/>
      <c r="AR111" s="526"/>
      <c r="AS111" s="526"/>
      <c r="AT111" s="526"/>
      <c r="AU111" s="526"/>
      <c r="AV111" s="526"/>
      <c r="AW111" s="526"/>
      <c r="AX111" s="526"/>
      <c r="AY111" s="526"/>
      <c r="AZ111" s="526"/>
      <c r="BA111" s="526"/>
      <c r="BB111" s="526"/>
      <c r="BC111" s="527"/>
      <c r="BD111" s="525" t="s">
        <v>306</v>
      </c>
      <c r="BE111" s="526"/>
      <c r="BF111" s="526"/>
      <c r="BG111" s="526"/>
      <c r="BH111" s="526"/>
      <c r="BI111" s="526"/>
      <c r="BJ111" s="526"/>
      <c r="BK111" s="526"/>
      <c r="BL111" s="526"/>
      <c r="BM111" s="526"/>
      <c r="BN111" s="526"/>
      <c r="BO111" s="526"/>
      <c r="BP111" s="526"/>
      <c r="BQ111" s="526"/>
      <c r="BR111" s="526"/>
      <c r="BS111" s="527"/>
      <c r="BT111" s="525" t="s">
        <v>307</v>
      </c>
      <c r="BU111" s="526"/>
      <c r="BV111" s="526"/>
      <c r="BW111" s="526"/>
      <c r="BX111" s="526"/>
      <c r="BY111" s="526"/>
      <c r="BZ111" s="526"/>
      <c r="CA111" s="526"/>
      <c r="CB111" s="526"/>
      <c r="CC111" s="526"/>
      <c r="CD111" s="526"/>
      <c r="CE111" s="526"/>
      <c r="CF111" s="526"/>
      <c r="CG111" s="526"/>
      <c r="CH111" s="526"/>
      <c r="CI111" s="527"/>
      <c r="CJ111" s="525" t="s">
        <v>308</v>
      </c>
      <c r="CK111" s="526"/>
      <c r="CL111" s="526"/>
      <c r="CM111" s="526"/>
      <c r="CN111" s="526"/>
      <c r="CO111" s="526"/>
      <c r="CP111" s="526"/>
      <c r="CQ111" s="526"/>
      <c r="CR111" s="526"/>
      <c r="CS111" s="526"/>
      <c r="CT111" s="526"/>
      <c r="CU111" s="526"/>
      <c r="CV111" s="526"/>
      <c r="CW111" s="526"/>
      <c r="CX111" s="526"/>
      <c r="CY111" s="526"/>
      <c r="CZ111" s="526"/>
      <c r="DA111" s="527"/>
    </row>
    <row r="112" spans="1:118" s="135" customFormat="1" ht="13.15" x14ac:dyDescent="0.3">
      <c r="A112" s="517">
        <v>1</v>
      </c>
      <c r="B112" s="517"/>
      <c r="C112" s="517"/>
      <c r="D112" s="517"/>
      <c r="E112" s="517"/>
      <c r="F112" s="517"/>
      <c r="G112" s="517"/>
      <c r="H112" s="517">
        <v>2</v>
      </c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7"/>
      <c r="AB112" s="517"/>
      <c r="AC112" s="517"/>
      <c r="AD112" s="517"/>
      <c r="AE112" s="517"/>
      <c r="AF112" s="517"/>
      <c r="AG112" s="517"/>
      <c r="AH112" s="517"/>
      <c r="AI112" s="517"/>
      <c r="AJ112" s="517"/>
      <c r="AK112" s="517"/>
      <c r="AL112" s="517"/>
      <c r="AM112" s="517"/>
      <c r="AN112" s="517"/>
      <c r="AO112" s="517"/>
      <c r="AP112" s="517"/>
      <c r="AQ112" s="517"/>
      <c r="AR112" s="517"/>
      <c r="AS112" s="517"/>
      <c r="AT112" s="517"/>
      <c r="AU112" s="517"/>
      <c r="AV112" s="517"/>
      <c r="AW112" s="517"/>
      <c r="AX112" s="517"/>
      <c r="AY112" s="517"/>
      <c r="AZ112" s="517"/>
      <c r="BA112" s="517"/>
      <c r="BB112" s="517"/>
      <c r="BC112" s="517"/>
      <c r="BD112" s="517">
        <v>3</v>
      </c>
      <c r="BE112" s="517"/>
      <c r="BF112" s="517"/>
      <c r="BG112" s="517"/>
      <c r="BH112" s="517"/>
      <c r="BI112" s="517"/>
      <c r="BJ112" s="517"/>
      <c r="BK112" s="517"/>
      <c r="BL112" s="517"/>
      <c r="BM112" s="517"/>
      <c r="BN112" s="517"/>
      <c r="BO112" s="517"/>
      <c r="BP112" s="517"/>
      <c r="BQ112" s="517"/>
      <c r="BR112" s="517"/>
      <c r="BS112" s="517"/>
      <c r="BT112" s="517">
        <v>4</v>
      </c>
      <c r="BU112" s="517"/>
      <c r="BV112" s="517"/>
      <c r="BW112" s="517"/>
      <c r="BX112" s="517"/>
      <c r="BY112" s="517"/>
      <c r="BZ112" s="517"/>
      <c r="CA112" s="517"/>
      <c r="CB112" s="517"/>
      <c r="CC112" s="517"/>
      <c r="CD112" s="517"/>
      <c r="CE112" s="517"/>
      <c r="CF112" s="517"/>
      <c r="CG112" s="517"/>
      <c r="CH112" s="517"/>
      <c r="CI112" s="517"/>
      <c r="CJ112" s="517">
        <v>5</v>
      </c>
      <c r="CK112" s="517"/>
      <c r="CL112" s="517"/>
      <c r="CM112" s="517"/>
      <c r="CN112" s="517"/>
      <c r="CO112" s="517"/>
      <c r="CP112" s="517"/>
      <c r="CQ112" s="517"/>
      <c r="CR112" s="517"/>
      <c r="CS112" s="517"/>
      <c r="CT112" s="517"/>
      <c r="CU112" s="517"/>
      <c r="CV112" s="517"/>
      <c r="CW112" s="517"/>
      <c r="CX112" s="517"/>
      <c r="CY112" s="517"/>
      <c r="CZ112" s="517"/>
      <c r="DA112" s="517"/>
    </row>
    <row r="113" spans="1:120" s="136" customFormat="1" ht="45" customHeight="1" x14ac:dyDescent="0.25">
      <c r="A113" s="514"/>
      <c r="B113" s="514"/>
      <c r="C113" s="514"/>
      <c r="D113" s="514"/>
      <c r="E113" s="514"/>
      <c r="F113" s="514"/>
      <c r="G113" s="514"/>
      <c r="H113" s="516" t="s">
        <v>722</v>
      </c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516"/>
      <c r="T113" s="516"/>
      <c r="U113" s="516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/>
      <c r="AJ113" s="516"/>
      <c r="AK113" s="516"/>
      <c r="AL113" s="516"/>
      <c r="AM113" s="516"/>
      <c r="AN113" s="516"/>
      <c r="AO113" s="516"/>
      <c r="AP113" s="516"/>
      <c r="AQ113" s="516"/>
      <c r="AR113" s="516"/>
      <c r="AS113" s="516"/>
      <c r="AT113" s="516"/>
      <c r="AU113" s="516"/>
      <c r="AV113" s="516"/>
      <c r="AW113" s="516"/>
      <c r="AX113" s="516"/>
      <c r="AY113" s="516"/>
      <c r="AZ113" s="516"/>
      <c r="BA113" s="516"/>
      <c r="BB113" s="516"/>
      <c r="BC113" s="516"/>
      <c r="BD113" s="528">
        <f>CJ113/BT113</f>
        <v>4450.5441176470586</v>
      </c>
      <c r="BE113" s="528"/>
      <c r="BF113" s="528"/>
      <c r="BG113" s="528"/>
      <c r="BH113" s="528"/>
      <c r="BI113" s="528"/>
      <c r="BJ113" s="528"/>
      <c r="BK113" s="528"/>
      <c r="BL113" s="528"/>
      <c r="BM113" s="528"/>
      <c r="BN113" s="528"/>
      <c r="BO113" s="528"/>
      <c r="BP113" s="528"/>
      <c r="BQ113" s="528"/>
      <c r="BR113" s="528"/>
      <c r="BS113" s="528"/>
      <c r="BT113" s="513">
        <v>34</v>
      </c>
      <c r="BU113" s="513"/>
      <c r="BV113" s="513"/>
      <c r="BW113" s="513"/>
      <c r="BX113" s="513"/>
      <c r="BY113" s="513"/>
      <c r="BZ113" s="513"/>
      <c r="CA113" s="513"/>
      <c r="CB113" s="513"/>
      <c r="CC113" s="513"/>
      <c r="CD113" s="513"/>
      <c r="CE113" s="513"/>
      <c r="CF113" s="513"/>
      <c r="CG113" s="513"/>
      <c r="CH113" s="513"/>
      <c r="CI113" s="513"/>
      <c r="CJ113" s="515">
        <v>151318.5</v>
      </c>
      <c r="CK113" s="515"/>
      <c r="CL113" s="515"/>
      <c r="CM113" s="515"/>
      <c r="CN113" s="515"/>
      <c r="CO113" s="515"/>
      <c r="CP113" s="515"/>
      <c r="CQ113" s="515"/>
      <c r="CR113" s="515"/>
      <c r="CS113" s="515"/>
      <c r="CT113" s="515"/>
      <c r="CU113" s="515"/>
      <c r="CV113" s="515"/>
      <c r="CW113" s="515"/>
      <c r="CX113" s="515"/>
      <c r="CY113" s="515"/>
      <c r="CZ113" s="515"/>
      <c r="DA113" s="515"/>
    </row>
    <row r="114" spans="1:120" s="136" customFormat="1" ht="15" customHeight="1" x14ac:dyDescent="0.3">
      <c r="A114" s="514"/>
      <c r="B114" s="514"/>
      <c r="C114" s="514"/>
      <c r="D114" s="514"/>
      <c r="E114" s="514"/>
      <c r="F114" s="514"/>
      <c r="G114" s="514"/>
      <c r="H114" s="516"/>
      <c r="I114" s="516"/>
      <c r="J114" s="516"/>
      <c r="K114" s="516"/>
      <c r="L114" s="516"/>
      <c r="M114" s="516"/>
      <c r="N114" s="516"/>
      <c r="O114" s="516"/>
      <c r="P114" s="516"/>
      <c r="Q114" s="516"/>
      <c r="R114" s="516"/>
      <c r="S114" s="516"/>
      <c r="T114" s="516"/>
      <c r="U114" s="516"/>
      <c r="V114" s="516"/>
      <c r="W114" s="516"/>
      <c r="X114" s="516"/>
      <c r="Y114" s="516"/>
      <c r="Z114" s="516"/>
      <c r="AA114" s="516"/>
      <c r="AB114" s="516"/>
      <c r="AC114" s="516"/>
      <c r="AD114" s="516"/>
      <c r="AE114" s="516"/>
      <c r="AF114" s="516"/>
      <c r="AG114" s="516"/>
      <c r="AH114" s="516"/>
      <c r="AI114" s="516"/>
      <c r="AJ114" s="516"/>
      <c r="AK114" s="516"/>
      <c r="AL114" s="516"/>
      <c r="AM114" s="516"/>
      <c r="AN114" s="516"/>
      <c r="AO114" s="516"/>
      <c r="AP114" s="516"/>
      <c r="AQ114" s="516"/>
      <c r="AR114" s="516"/>
      <c r="AS114" s="516"/>
      <c r="AT114" s="516"/>
      <c r="AU114" s="516"/>
      <c r="AV114" s="516"/>
      <c r="AW114" s="516"/>
      <c r="AX114" s="516"/>
      <c r="AY114" s="516"/>
      <c r="AZ114" s="516"/>
      <c r="BA114" s="516"/>
      <c r="BB114" s="516"/>
      <c r="BC114" s="516"/>
      <c r="BD114" s="528"/>
      <c r="BE114" s="528"/>
      <c r="BF114" s="528"/>
      <c r="BG114" s="528"/>
      <c r="BH114" s="528"/>
      <c r="BI114" s="528"/>
      <c r="BJ114" s="528"/>
      <c r="BK114" s="528"/>
      <c r="BL114" s="528"/>
      <c r="BM114" s="528"/>
      <c r="BN114" s="528"/>
      <c r="BO114" s="528"/>
      <c r="BP114" s="528"/>
      <c r="BQ114" s="528"/>
      <c r="BR114" s="528"/>
      <c r="BS114" s="528"/>
      <c r="BT114" s="513"/>
      <c r="BU114" s="513"/>
      <c r="BV114" s="513"/>
      <c r="BW114" s="513"/>
      <c r="BX114" s="513"/>
      <c r="BY114" s="513"/>
      <c r="BZ114" s="513"/>
      <c r="CA114" s="513"/>
      <c r="CB114" s="513"/>
      <c r="CC114" s="513"/>
      <c r="CD114" s="513"/>
      <c r="CE114" s="513"/>
      <c r="CF114" s="513"/>
      <c r="CG114" s="513"/>
      <c r="CH114" s="513"/>
      <c r="CI114" s="513"/>
      <c r="CJ114" s="515"/>
      <c r="CK114" s="515"/>
      <c r="CL114" s="515"/>
      <c r="CM114" s="515"/>
      <c r="CN114" s="515"/>
      <c r="CO114" s="515"/>
      <c r="CP114" s="515"/>
      <c r="CQ114" s="515"/>
      <c r="CR114" s="515"/>
      <c r="CS114" s="515"/>
      <c r="CT114" s="515"/>
      <c r="CU114" s="515"/>
      <c r="CV114" s="515"/>
      <c r="CW114" s="515"/>
      <c r="CX114" s="515"/>
      <c r="CY114" s="515"/>
      <c r="CZ114" s="515"/>
      <c r="DA114" s="515"/>
    </row>
    <row r="115" spans="1:120" s="136" customFormat="1" ht="15" customHeight="1" x14ac:dyDescent="0.25">
      <c r="A115" s="514"/>
      <c r="B115" s="514"/>
      <c r="C115" s="514"/>
      <c r="D115" s="514"/>
      <c r="E115" s="514"/>
      <c r="F115" s="514"/>
      <c r="G115" s="514"/>
      <c r="H115" s="518" t="s">
        <v>268</v>
      </c>
      <c r="I115" s="518"/>
      <c r="J115" s="518"/>
      <c r="K115" s="518"/>
      <c r="L115" s="518"/>
      <c r="M115" s="518"/>
      <c r="N115" s="518"/>
      <c r="O115" s="518"/>
      <c r="P115" s="518"/>
      <c r="Q115" s="518"/>
      <c r="R115" s="518"/>
      <c r="S115" s="518"/>
      <c r="T115" s="518"/>
      <c r="U115" s="518"/>
      <c r="V115" s="518"/>
      <c r="W115" s="518"/>
      <c r="X115" s="518"/>
      <c r="Y115" s="518"/>
      <c r="Z115" s="518"/>
      <c r="AA115" s="518"/>
      <c r="AB115" s="518"/>
      <c r="AC115" s="518"/>
      <c r="AD115" s="518"/>
      <c r="AE115" s="518"/>
      <c r="AF115" s="518"/>
      <c r="AG115" s="518"/>
      <c r="AH115" s="518"/>
      <c r="AI115" s="518"/>
      <c r="AJ115" s="518"/>
      <c r="AK115" s="518"/>
      <c r="AL115" s="518"/>
      <c r="AM115" s="518"/>
      <c r="AN115" s="518"/>
      <c r="AO115" s="518"/>
      <c r="AP115" s="518"/>
      <c r="AQ115" s="518"/>
      <c r="AR115" s="518"/>
      <c r="AS115" s="518"/>
      <c r="AT115" s="518"/>
      <c r="AU115" s="518"/>
      <c r="AV115" s="518"/>
      <c r="AW115" s="518"/>
      <c r="AX115" s="518"/>
      <c r="AY115" s="518"/>
      <c r="AZ115" s="518"/>
      <c r="BA115" s="518"/>
      <c r="BB115" s="518"/>
      <c r="BC115" s="519"/>
      <c r="BD115" s="513" t="s">
        <v>7</v>
      </c>
      <c r="BE115" s="513"/>
      <c r="BF115" s="513"/>
      <c r="BG115" s="513"/>
      <c r="BH115" s="513"/>
      <c r="BI115" s="513"/>
      <c r="BJ115" s="513"/>
      <c r="BK115" s="513"/>
      <c r="BL115" s="513"/>
      <c r="BM115" s="513"/>
      <c r="BN115" s="513"/>
      <c r="BO115" s="513"/>
      <c r="BP115" s="513"/>
      <c r="BQ115" s="513"/>
      <c r="BR115" s="513"/>
      <c r="BS115" s="513"/>
      <c r="BT115" s="513" t="s">
        <v>7</v>
      </c>
      <c r="BU115" s="513"/>
      <c r="BV115" s="513"/>
      <c r="BW115" s="513"/>
      <c r="BX115" s="513"/>
      <c r="BY115" s="513"/>
      <c r="BZ115" s="513"/>
      <c r="CA115" s="513"/>
      <c r="CB115" s="513"/>
      <c r="CC115" s="513"/>
      <c r="CD115" s="513"/>
      <c r="CE115" s="513"/>
      <c r="CF115" s="513"/>
      <c r="CG115" s="513"/>
      <c r="CH115" s="513"/>
      <c r="CI115" s="513"/>
      <c r="CJ115" s="520">
        <f>CJ113+CJ114</f>
        <v>151318.5</v>
      </c>
      <c r="CK115" s="520"/>
      <c r="CL115" s="520"/>
      <c r="CM115" s="520"/>
      <c r="CN115" s="520"/>
      <c r="CO115" s="520"/>
      <c r="CP115" s="520"/>
      <c r="CQ115" s="520"/>
      <c r="CR115" s="520"/>
      <c r="CS115" s="520"/>
      <c r="CT115" s="520"/>
      <c r="CU115" s="520"/>
      <c r="CV115" s="520"/>
      <c r="CW115" s="520"/>
      <c r="CX115" s="520"/>
      <c r="CY115" s="520"/>
      <c r="CZ115" s="520"/>
      <c r="DA115" s="520"/>
    </row>
    <row r="117" spans="1:120" s="133" customFormat="1" ht="14.25" x14ac:dyDescent="0.2">
      <c r="A117" s="524" t="s">
        <v>316</v>
      </c>
      <c r="B117" s="524"/>
      <c r="C117" s="524"/>
      <c r="D117" s="524"/>
      <c r="E117" s="524"/>
      <c r="F117" s="524"/>
      <c r="G117" s="524"/>
      <c r="H117" s="524"/>
      <c r="I117" s="524"/>
      <c r="J117" s="524"/>
      <c r="K117" s="524"/>
      <c r="L117" s="524"/>
      <c r="M117" s="524"/>
      <c r="N117" s="524"/>
      <c r="O117" s="524"/>
      <c r="P117" s="524"/>
      <c r="Q117" s="524"/>
      <c r="R117" s="524"/>
      <c r="S117" s="524"/>
      <c r="T117" s="524"/>
      <c r="U117" s="524"/>
      <c r="V117" s="524"/>
      <c r="W117" s="524"/>
      <c r="X117" s="524"/>
      <c r="Y117" s="524"/>
      <c r="Z117" s="524"/>
      <c r="AA117" s="524"/>
      <c r="AB117" s="524"/>
      <c r="AC117" s="524"/>
      <c r="AD117" s="524"/>
      <c r="AE117" s="524"/>
      <c r="AF117" s="524"/>
      <c r="AG117" s="524"/>
      <c r="AH117" s="524"/>
      <c r="AI117" s="524"/>
      <c r="AJ117" s="524"/>
      <c r="AK117" s="524"/>
      <c r="AL117" s="524"/>
      <c r="AM117" s="524"/>
      <c r="AN117" s="524"/>
      <c r="AO117" s="524"/>
      <c r="AP117" s="524"/>
      <c r="AQ117" s="524"/>
      <c r="AR117" s="524"/>
      <c r="AS117" s="524"/>
      <c r="AT117" s="524"/>
      <c r="AU117" s="524"/>
      <c r="AV117" s="524"/>
      <c r="AW117" s="524"/>
      <c r="AX117" s="524"/>
      <c r="AY117" s="524"/>
      <c r="AZ117" s="524"/>
      <c r="BA117" s="524"/>
      <c r="BB117" s="524"/>
      <c r="BC117" s="524"/>
      <c r="BD117" s="524"/>
      <c r="BE117" s="524"/>
      <c r="BF117" s="524"/>
      <c r="BG117" s="524"/>
      <c r="BH117" s="524"/>
      <c r="BI117" s="524"/>
      <c r="BJ117" s="524"/>
      <c r="BK117" s="524"/>
      <c r="BL117" s="524"/>
      <c r="BM117" s="524"/>
      <c r="BN117" s="524"/>
      <c r="BO117" s="524"/>
      <c r="BP117" s="524"/>
      <c r="BQ117" s="524"/>
      <c r="BR117" s="524"/>
      <c r="BS117" s="524"/>
      <c r="BT117" s="524"/>
      <c r="BU117" s="524"/>
      <c r="BV117" s="524"/>
      <c r="BW117" s="524"/>
      <c r="BX117" s="524"/>
      <c r="BY117" s="524"/>
      <c r="BZ117" s="524"/>
      <c r="CA117" s="524"/>
      <c r="CB117" s="524"/>
      <c r="CC117" s="524"/>
      <c r="CD117" s="524"/>
      <c r="CE117" s="524"/>
      <c r="CF117" s="524"/>
      <c r="CG117" s="524"/>
      <c r="CH117" s="524"/>
      <c r="CI117" s="524"/>
      <c r="CJ117" s="524"/>
      <c r="CK117" s="524"/>
      <c r="CL117" s="524"/>
      <c r="CM117" s="524"/>
      <c r="CN117" s="524"/>
      <c r="CO117" s="524"/>
      <c r="CP117" s="524"/>
      <c r="CQ117" s="524"/>
      <c r="CR117" s="524"/>
      <c r="CS117" s="524"/>
      <c r="CT117" s="524"/>
      <c r="CU117" s="524"/>
      <c r="CV117" s="524"/>
      <c r="CW117" s="524"/>
      <c r="CX117" s="524"/>
      <c r="CY117" s="524"/>
      <c r="CZ117" s="524"/>
      <c r="DA117" s="524"/>
      <c r="DK117" s="524">
        <v>221</v>
      </c>
      <c r="DL117" s="524"/>
      <c r="DM117" s="524"/>
      <c r="DN117" s="524"/>
      <c r="DO117" s="524"/>
      <c r="DP117" s="524"/>
    </row>
    <row r="118" spans="1:120" ht="6" customHeight="1" x14ac:dyDescent="0.25"/>
    <row r="119" spans="1:120" s="133" customFormat="1" ht="14.25" x14ac:dyDescent="0.2">
      <c r="A119" s="133" t="s">
        <v>256</v>
      </c>
      <c r="X119" s="534" t="s">
        <v>496</v>
      </c>
      <c r="Y119" s="534"/>
      <c r="Z119" s="534"/>
      <c r="AA119" s="534"/>
      <c r="AB119" s="534"/>
      <c r="AC119" s="534"/>
      <c r="AD119" s="534"/>
      <c r="AE119" s="534"/>
      <c r="AF119" s="534"/>
      <c r="AG119" s="534"/>
      <c r="AH119" s="534"/>
      <c r="AI119" s="534"/>
      <c r="AJ119" s="534"/>
      <c r="AK119" s="534"/>
      <c r="AL119" s="534"/>
      <c r="AM119" s="534"/>
      <c r="AN119" s="534"/>
      <c r="AO119" s="534"/>
      <c r="AP119" s="534"/>
      <c r="AQ119" s="534"/>
      <c r="AR119" s="534"/>
      <c r="AS119" s="534"/>
      <c r="AT119" s="534"/>
      <c r="AU119" s="534"/>
      <c r="AV119" s="534"/>
      <c r="AW119" s="534"/>
      <c r="AX119" s="534"/>
      <c r="AY119" s="534"/>
      <c r="AZ119" s="534"/>
      <c r="BA119" s="534"/>
      <c r="BB119" s="534"/>
      <c r="BC119" s="534"/>
      <c r="BD119" s="534"/>
      <c r="BE119" s="534"/>
      <c r="BF119" s="534"/>
      <c r="BG119" s="534"/>
      <c r="BH119" s="534"/>
      <c r="BI119" s="534"/>
      <c r="BJ119" s="534"/>
      <c r="BK119" s="534"/>
      <c r="BL119" s="534"/>
      <c r="BM119" s="534"/>
      <c r="BN119" s="534"/>
      <c r="BO119" s="534"/>
      <c r="BP119" s="534"/>
      <c r="BQ119" s="534"/>
      <c r="BR119" s="534"/>
      <c r="BS119" s="534"/>
      <c r="BT119" s="534"/>
      <c r="BU119" s="534"/>
      <c r="BV119" s="534"/>
      <c r="BW119" s="534"/>
      <c r="BX119" s="534"/>
      <c r="BY119" s="534"/>
      <c r="BZ119" s="534"/>
      <c r="CA119" s="534"/>
      <c r="CB119" s="534"/>
      <c r="CC119" s="534"/>
      <c r="CD119" s="534"/>
      <c r="CE119" s="534"/>
      <c r="CF119" s="534"/>
      <c r="CG119" s="534"/>
      <c r="CH119" s="534"/>
      <c r="CI119" s="534"/>
      <c r="CJ119" s="534"/>
      <c r="CK119" s="534"/>
      <c r="CL119" s="534"/>
      <c r="CM119" s="534"/>
      <c r="CN119" s="534"/>
      <c r="CO119" s="534"/>
      <c r="CP119" s="534"/>
      <c r="CQ119" s="534"/>
      <c r="CR119" s="534"/>
      <c r="CS119" s="534"/>
      <c r="CT119" s="534"/>
      <c r="CU119" s="534"/>
      <c r="CV119" s="534"/>
      <c r="CW119" s="534"/>
      <c r="CX119" s="534"/>
      <c r="CY119" s="534"/>
      <c r="CZ119" s="534"/>
      <c r="DA119" s="534"/>
    </row>
    <row r="120" spans="1:120" s="133" customFormat="1" ht="6" customHeight="1" x14ac:dyDescent="0.25"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3"/>
      <c r="CP120" s="143"/>
      <c r="CQ120" s="143"/>
      <c r="CR120" s="143"/>
      <c r="CS120" s="143"/>
      <c r="CT120" s="143"/>
      <c r="CU120" s="143"/>
      <c r="CV120" s="143"/>
      <c r="CW120" s="143"/>
      <c r="CX120" s="143"/>
      <c r="CY120" s="143"/>
      <c r="CZ120" s="143"/>
      <c r="DA120" s="143"/>
    </row>
    <row r="121" spans="1:120" s="133" customFormat="1" ht="14.25" x14ac:dyDescent="0.2">
      <c r="A121" s="532" t="s">
        <v>257</v>
      </c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32"/>
      <c r="AD121" s="532"/>
      <c r="AE121" s="532"/>
      <c r="AF121" s="532"/>
      <c r="AG121" s="532"/>
      <c r="AH121" s="532"/>
      <c r="AI121" s="532"/>
      <c r="AJ121" s="532"/>
      <c r="AK121" s="532"/>
      <c r="AL121" s="532"/>
      <c r="AM121" s="532"/>
      <c r="AN121" s="532"/>
      <c r="AO121" s="532"/>
      <c r="AP121" s="144" t="s">
        <v>495</v>
      </c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  <c r="BM121" s="144"/>
      <c r="BN121" s="144"/>
      <c r="BO121" s="144"/>
      <c r="BP121" s="144"/>
      <c r="BQ121" s="144"/>
      <c r="BR121" s="144"/>
      <c r="BS121" s="144"/>
      <c r="BT121" s="144"/>
      <c r="BU121" s="144"/>
      <c r="BV121" s="144"/>
      <c r="BW121" s="144"/>
      <c r="BX121" s="144"/>
      <c r="BY121" s="144"/>
      <c r="BZ121" s="144"/>
      <c r="CA121" s="144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</row>
    <row r="122" spans="1:120" ht="10.5" customHeight="1" x14ac:dyDescent="0.25"/>
    <row r="123" spans="1:120" s="133" customFormat="1" ht="14.25" x14ac:dyDescent="0.2">
      <c r="A123" s="524" t="s">
        <v>317</v>
      </c>
      <c r="B123" s="524"/>
      <c r="C123" s="524"/>
      <c r="D123" s="524"/>
      <c r="E123" s="524"/>
      <c r="F123" s="524"/>
      <c r="G123" s="524"/>
      <c r="H123" s="524"/>
      <c r="I123" s="524"/>
      <c r="J123" s="524"/>
      <c r="K123" s="524"/>
      <c r="L123" s="524"/>
      <c r="M123" s="524"/>
      <c r="N123" s="524"/>
      <c r="O123" s="524"/>
      <c r="P123" s="524"/>
      <c r="Q123" s="524"/>
      <c r="R123" s="524"/>
      <c r="S123" s="524"/>
      <c r="T123" s="524"/>
      <c r="U123" s="524"/>
      <c r="V123" s="524"/>
      <c r="W123" s="524"/>
      <c r="X123" s="524"/>
      <c r="Y123" s="524"/>
      <c r="Z123" s="524"/>
      <c r="AA123" s="524"/>
      <c r="AB123" s="524"/>
      <c r="AC123" s="524"/>
      <c r="AD123" s="524"/>
      <c r="AE123" s="524"/>
      <c r="AF123" s="524"/>
      <c r="AG123" s="524"/>
      <c r="AH123" s="524"/>
      <c r="AI123" s="524"/>
      <c r="AJ123" s="524"/>
      <c r="AK123" s="524"/>
      <c r="AL123" s="524"/>
      <c r="AM123" s="524"/>
      <c r="AN123" s="524"/>
      <c r="AO123" s="524"/>
      <c r="AP123" s="524"/>
      <c r="AQ123" s="524"/>
      <c r="AR123" s="524"/>
      <c r="AS123" s="524"/>
      <c r="AT123" s="524"/>
      <c r="AU123" s="524"/>
      <c r="AV123" s="524"/>
      <c r="AW123" s="524"/>
      <c r="AX123" s="524"/>
      <c r="AY123" s="524"/>
      <c r="AZ123" s="524"/>
      <c r="BA123" s="524"/>
      <c r="BB123" s="524"/>
      <c r="BC123" s="524"/>
      <c r="BD123" s="524"/>
      <c r="BE123" s="524"/>
      <c r="BF123" s="524"/>
      <c r="BG123" s="524"/>
      <c r="BH123" s="524"/>
      <c r="BI123" s="524"/>
      <c r="BJ123" s="524"/>
      <c r="BK123" s="524"/>
      <c r="BL123" s="524"/>
      <c r="BM123" s="524"/>
      <c r="BN123" s="524"/>
      <c r="BO123" s="524"/>
      <c r="BP123" s="524"/>
      <c r="BQ123" s="524"/>
      <c r="BR123" s="524"/>
      <c r="BS123" s="524"/>
      <c r="BT123" s="524"/>
      <c r="BU123" s="524"/>
      <c r="BV123" s="524"/>
      <c r="BW123" s="524"/>
      <c r="BX123" s="524"/>
      <c r="BY123" s="524"/>
      <c r="BZ123" s="524"/>
      <c r="CA123" s="524"/>
      <c r="CB123" s="524"/>
      <c r="CC123" s="524"/>
      <c r="CD123" s="524"/>
      <c r="CE123" s="524"/>
      <c r="CF123" s="524"/>
      <c r="CG123" s="524"/>
      <c r="CH123" s="524"/>
      <c r="CI123" s="524"/>
      <c r="CJ123" s="524"/>
      <c r="CK123" s="524"/>
      <c r="CL123" s="524"/>
      <c r="CM123" s="524"/>
      <c r="CN123" s="524"/>
      <c r="CO123" s="524"/>
      <c r="CP123" s="524"/>
      <c r="CQ123" s="524"/>
      <c r="CR123" s="524"/>
      <c r="CS123" s="524"/>
      <c r="CT123" s="524"/>
      <c r="CU123" s="524"/>
      <c r="CV123" s="524"/>
      <c r="CW123" s="524"/>
      <c r="CX123" s="524"/>
      <c r="CY123" s="524"/>
      <c r="CZ123" s="524"/>
      <c r="DA123" s="524"/>
    </row>
    <row r="124" spans="1:120" ht="10.5" customHeight="1" x14ac:dyDescent="0.25"/>
    <row r="125" spans="1:120" s="134" customFormat="1" ht="45" customHeight="1" x14ac:dyDescent="0.25">
      <c r="A125" s="535" t="s">
        <v>259</v>
      </c>
      <c r="B125" s="536"/>
      <c r="C125" s="536"/>
      <c r="D125" s="536"/>
      <c r="E125" s="536"/>
      <c r="F125" s="536"/>
      <c r="G125" s="537"/>
      <c r="H125" s="535" t="s">
        <v>310</v>
      </c>
      <c r="I125" s="536"/>
      <c r="J125" s="536"/>
      <c r="K125" s="536"/>
      <c r="L125" s="536"/>
      <c r="M125" s="536"/>
      <c r="N125" s="536"/>
      <c r="O125" s="536"/>
      <c r="P125" s="536"/>
      <c r="Q125" s="536"/>
      <c r="R125" s="536"/>
      <c r="S125" s="536"/>
      <c r="T125" s="536"/>
      <c r="U125" s="536"/>
      <c r="V125" s="536"/>
      <c r="W125" s="536"/>
      <c r="X125" s="536"/>
      <c r="Y125" s="536"/>
      <c r="Z125" s="536"/>
      <c r="AA125" s="536"/>
      <c r="AB125" s="536"/>
      <c r="AC125" s="536"/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7"/>
      <c r="AP125" s="535" t="s">
        <v>318</v>
      </c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536"/>
      <c r="BC125" s="536"/>
      <c r="BD125" s="536"/>
      <c r="BE125" s="537"/>
      <c r="BF125" s="535" t="s">
        <v>319</v>
      </c>
      <c r="BG125" s="536"/>
      <c r="BH125" s="536"/>
      <c r="BI125" s="536"/>
      <c r="BJ125" s="536"/>
      <c r="BK125" s="536"/>
      <c r="BL125" s="536"/>
      <c r="BM125" s="536"/>
      <c r="BN125" s="536"/>
      <c r="BO125" s="536"/>
      <c r="BP125" s="536"/>
      <c r="BQ125" s="536"/>
      <c r="BR125" s="536"/>
      <c r="BS125" s="536"/>
      <c r="BT125" s="536"/>
      <c r="BU125" s="537"/>
      <c r="BV125" s="535" t="s">
        <v>320</v>
      </c>
      <c r="BW125" s="536"/>
      <c r="BX125" s="536"/>
      <c r="BY125" s="536"/>
      <c r="BZ125" s="536"/>
      <c r="CA125" s="536"/>
      <c r="CB125" s="536"/>
      <c r="CC125" s="536"/>
      <c r="CD125" s="536"/>
      <c r="CE125" s="536"/>
      <c r="CF125" s="536"/>
      <c r="CG125" s="536"/>
      <c r="CH125" s="536"/>
      <c r="CI125" s="536"/>
      <c r="CJ125" s="536"/>
      <c r="CK125" s="537"/>
      <c r="CL125" s="535" t="s">
        <v>274</v>
      </c>
      <c r="CM125" s="536"/>
      <c r="CN125" s="536"/>
      <c r="CO125" s="536"/>
      <c r="CP125" s="536"/>
      <c r="CQ125" s="536"/>
      <c r="CR125" s="536"/>
      <c r="CS125" s="536"/>
      <c r="CT125" s="536"/>
      <c r="CU125" s="536"/>
      <c r="CV125" s="536"/>
      <c r="CW125" s="536"/>
      <c r="CX125" s="536"/>
      <c r="CY125" s="536"/>
      <c r="CZ125" s="536"/>
      <c r="DA125" s="537"/>
    </row>
    <row r="126" spans="1:120" s="135" customFormat="1" ht="13.15" x14ac:dyDescent="0.3">
      <c r="A126" s="517">
        <v>1</v>
      </c>
      <c r="B126" s="517"/>
      <c r="C126" s="517"/>
      <c r="D126" s="517"/>
      <c r="E126" s="517"/>
      <c r="F126" s="517"/>
      <c r="G126" s="517"/>
      <c r="H126" s="517">
        <v>2</v>
      </c>
      <c r="I126" s="517"/>
      <c r="J126" s="517"/>
      <c r="K126" s="517"/>
      <c r="L126" s="517"/>
      <c r="M126" s="517"/>
      <c r="N126" s="517"/>
      <c r="O126" s="517"/>
      <c r="P126" s="517"/>
      <c r="Q126" s="517"/>
      <c r="R126" s="517"/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7"/>
      <c r="AD126" s="517"/>
      <c r="AE126" s="517"/>
      <c r="AF126" s="517"/>
      <c r="AG126" s="517"/>
      <c r="AH126" s="517"/>
      <c r="AI126" s="517"/>
      <c r="AJ126" s="517"/>
      <c r="AK126" s="517"/>
      <c r="AL126" s="517"/>
      <c r="AM126" s="517"/>
      <c r="AN126" s="517"/>
      <c r="AO126" s="517"/>
      <c r="AP126" s="517">
        <v>3</v>
      </c>
      <c r="AQ126" s="517"/>
      <c r="AR126" s="517"/>
      <c r="AS126" s="517"/>
      <c r="AT126" s="517"/>
      <c r="AU126" s="517"/>
      <c r="AV126" s="517"/>
      <c r="AW126" s="517"/>
      <c r="AX126" s="517"/>
      <c r="AY126" s="517"/>
      <c r="AZ126" s="517"/>
      <c r="BA126" s="517"/>
      <c r="BB126" s="517"/>
      <c r="BC126" s="517"/>
      <c r="BD126" s="517"/>
      <c r="BE126" s="517"/>
      <c r="BF126" s="517">
        <v>4</v>
      </c>
      <c r="BG126" s="517"/>
      <c r="BH126" s="517"/>
      <c r="BI126" s="517"/>
      <c r="BJ126" s="517"/>
      <c r="BK126" s="517"/>
      <c r="BL126" s="517"/>
      <c r="BM126" s="517"/>
      <c r="BN126" s="517"/>
      <c r="BO126" s="517"/>
      <c r="BP126" s="517"/>
      <c r="BQ126" s="517"/>
      <c r="BR126" s="517"/>
      <c r="BS126" s="517"/>
      <c r="BT126" s="517"/>
      <c r="BU126" s="517"/>
      <c r="BV126" s="517">
        <v>5</v>
      </c>
      <c r="BW126" s="517"/>
      <c r="BX126" s="517"/>
      <c r="BY126" s="517"/>
      <c r="BZ126" s="517"/>
      <c r="CA126" s="517"/>
      <c r="CB126" s="517"/>
      <c r="CC126" s="517"/>
      <c r="CD126" s="517"/>
      <c r="CE126" s="517"/>
      <c r="CF126" s="517"/>
      <c r="CG126" s="517"/>
      <c r="CH126" s="517"/>
      <c r="CI126" s="517"/>
      <c r="CJ126" s="517"/>
      <c r="CK126" s="517"/>
      <c r="CL126" s="517">
        <v>6</v>
      </c>
      <c r="CM126" s="517"/>
      <c r="CN126" s="517"/>
      <c r="CO126" s="517"/>
      <c r="CP126" s="517"/>
      <c r="CQ126" s="517"/>
      <c r="CR126" s="517"/>
      <c r="CS126" s="517"/>
      <c r="CT126" s="517"/>
      <c r="CU126" s="517"/>
      <c r="CV126" s="517"/>
      <c r="CW126" s="517"/>
      <c r="CX126" s="517"/>
      <c r="CY126" s="517"/>
      <c r="CZ126" s="517"/>
      <c r="DA126" s="517"/>
    </row>
    <row r="127" spans="1:120" s="135" customFormat="1" ht="16.5" customHeight="1" x14ac:dyDescent="0.25">
      <c r="A127" s="514"/>
      <c r="B127" s="514"/>
      <c r="C127" s="514"/>
      <c r="D127" s="514"/>
      <c r="E127" s="514"/>
      <c r="F127" s="514"/>
      <c r="G127" s="514"/>
      <c r="H127" s="516" t="s">
        <v>374</v>
      </c>
      <c r="I127" s="516" t="s">
        <v>374</v>
      </c>
      <c r="J127" s="516" t="s">
        <v>374</v>
      </c>
      <c r="K127" s="516" t="s">
        <v>374</v>
      </c>
      <c r="L127" s="516" t="s">
        <v>374</v>
      </c>
      <c r="M127" s="516" t="s">
        <v>374</v>
      </c>
      <c r="N127" s="516" t="s">
        <v>374</v>
      </c>
      <c r="O127" s="516" t="s">
        <v>374</v>
      </c>
      <c r="P127" s="516" t="s">
        <v>374</v>
      </c>
      <c r="Q127" s="516" t="s">
        <v>374</v>
      </c>
      <c r="R127" s="516" t="s">
        <v>374</v>
      </c>
      <c r="S127" s="516" t="s">
        <v>374</v>
      </c>
      <c r="T127" s="516" t="s">
        <v>374</v>
      </c>
      <c r="U127" s="516" t="s">
        <v>374</v>
      </c>
      <c r="V127" s="516" t="s">
        <v>374</v>
      </c>
      <c r="W127" s="516" t="s">
        <v>374</v>
      </c>
      <c r="X127" s="516" t="s">
        <v>374</v>
      </c>
      <c r="Y127" s="516" t="s">
        <v>374</v>
      </c>
      <c r="Z127" s="516" t="s">
        <v>374</v>
      </c>
      <c r="AA127" s="516" t="s">
        <v>374</v>
      </c>
      <c r="AB127" s="516" t="s">
        <v>374</v>
      </c>
      <c r="AC127" s="516" t="s">
        <v>374</v>
      </c>
      <c r="AD127" s="516" t="s">
        <v>374</v>
      </c>
      <c r="AE127" s="516" t="s">
        <v>374</v>
      </c>
      <c r="AF127" s="516" t="s">
        <v>374</v>
      </c>
      <c r="AG127" s="516" t="s">
        <v>374</v>
      </c>
      <c r="AH127" s="516" t="s">
        <v>374</v>
      </c>
      <c r="AI127" s="516" t="s">
        <v>374</v>
      </c>
      <c r="AJ127" s="516" t="s">
        <v>374</v>
      </c>
      <c r="AK127" s="516" t="s">
        <v>374</v>
      </c>
      <c r="AL127" s="516" t="s">
        <v>374</v>
      </c>
      <c r="AM127" s="516" t="s">
        <v>374</v>
      </c>
      <c r="AN127" s="516" t="s">
        <v>374</v>
      </c>
      <c r="AO127" s="516" t="s">
        <v>374</v>
      </c>
      <c r="AP127" s="513">
        <v>9</v>
      </c>
      <c r="AQ127" s="513">
        <v>8</v>
      </c>
      <c r="AR127" s="513">
        <v>8</v>
      </c>
      <c r="AS127" s="513">
        <v>8</v>
      </c>
      <c r="AT127" s="513">
        <v>8</v>
      </c>
      <c r="AU127" s="513">
        <v>8</v>
      </c>
      <c r="AV127" s="513">
        <v>8</v>
      </c>
      <c r="AW127" s="513">
        <v>8</v>
      </c>
      <c r="AX127" s="513">
        <v>8</v>
      </c>
      <c r="AY127" s="513">
        <v>8</v>
      </c>
      <c r="AZ127" s="513">
        <v>8</v>
      </c>
      <c r="BA127" s="513">
        <v>8</v>
      </c>
      <c r="BB127" s="513">
        <v>8</v>
      </c>
      <c r="BC127" s="513">
        <v>8</v>
      </c>
      <c r="BD127" s="513">
        <v>8</v>
      </c>
      <c r="BE127" s="513">
        <v>8</v>
      </c>
      <c r="BF127" s="513">
        <v>12</v>
      </c>
      <c r="BG127" s="513"/>
      <c r="BH127" s="513"/>
      <c r="BI127" s="513"/>
      <c r="BJ127" s="513"/>
      <c r="BK127" s="513"/>
      <c r="BL127" s="513"/>
      <c r="BM127" s="513"/>
      <c r="BN127" s="513"/>
      <c r="BO127" s="513"/>
      <c r="BP127" s="513"/>
      <c r="BQ127" s="513"/>
      <c r="BR127" s="513"/>
      <c r="BS127" s="513"/>
      <c r="BT127" s="513"/>
      <c r="BU127" s="513"/>
      <c r="BV127" s="513">
        <v>200.6</v>
      </c>
      <c r="BW127" s="513" t="s">
        <v>376</v>
      </c>
      <c r="BX127" s="513" t="s">
        <v>376</v>
      </c>
      <c r="BY127" s="513" t="s">
        <v>376</v>
      </c>
      <c r="BZ127" s="513" t="s">
        <v>376</v>
      </c>
      <c r="CA127" s="513" t="s">
        <v>376</v>
      </c>
      <c r="CB127" s="513" t="s">
        <v>376</v>
      </c>
      <c r="CC127" s="513" t="s">
        <v>376</v>
      </c>
      <c r="CD127" s="513" t="s">
        <v>376</v>
      </c>
      <c r="CE127" s="513" t="s">
        <v>376</v>
      </c>
      <c r="CF127" s="513" t="s">
        <v>376</v>
      </c>
      <c r="CG127" s="513" t="s">
        <v>376</v>
      </c>
      <c r="CH127" s="513" t="s">
        <v>376</v>
      </c>
      <c r="CI127" s="513" t="s">
        <v>376</v>
      </c>
      <c r="CJ127" s="513" t="s">
        <v>376</v>
      </c>
      <c r="CK127" s="513" t="s">
        <v>376</v>
      </c>
      <c r="CL127" s="515">
        <v>21664.799999999999</v>
      </c>
      <c r="CM127" s="515">
        <v>19258</v>
      </c>
      <c r="CN127" s="515">
        <v>19258</v>
      </c>
      <c r="CO127" s="515">
        <v>19258</v>
      </c>
      <c r="CP127" s="515">
        <v>19258</v>
      </c>
      <c r="CQ127" s="515">
        <v>19258</v>
      </c>
      <c r="CR127" s="515">
        <v>19258</v>
      </c>
      <c r="CS127" s="515">
        <v>19258</v>
      </c>
      <c r="CT127" s="515">
        <v>19258</v>
      </c>
      <c r="CU127" s="515">
        <v>19258</v>
      </c>
      <c r="CV127" s="515">
        <v>19258</v>
      </c>
      <c r="CW127" s="515">
        <v>19258</v>
      </c>
      <c r="CX127" s="515">
        <v>19258</v>
      </c>
      <c r="CY127" s="515">
        <v>19258</v>
      </c>
      <c r="CZ127" s="515">
        <v>19258</v>
      </c>
      <c r="DA127" s="515">
        <v>19258</v>
      </c>
    </row>
    <row r="128" spans="1:120" s="135" customFormat="1" ht="16.5" customHeight="1" x14ac:dyDescent="0.25">
      <c r="A128" s="538"/>
      <c r="B128" s="539"/>
      <c r="C128" s="539"/>
      <c r="D128" s="539"/>
      <c r="E128" s="539"/>
      <c r="F128" s="539"/>
      <c r="G128" s="540"/>
      <c r="H128" s="516" t="s">
        <v>686</v>
      </c>
      <c r="I128" s="516"/>
      <c r="J128" s="516"/>
      <c r="K128" s="516"/>
      <c r="L128" s="516"/>
      <c r="M128" s="516"/>
      <c r="N128" s="516"/>
      <c r="O128" s="516"/>
      <c r="P128" s="516"/>
      <c r="Q128" s="516"/>
      <c r="R128" s="516"/>
      <c r="S128" s="516"/>
      <c r="T128" s="516"/>
      <c r="U128" s="516"/>
      <c r="V128" s="516"/>
      <c r="W128" s="516"/>
      <c r="X128" s="516"/>
      <c r="Y128" s="516"/>
      <c r="Z128" s="516"/>
      <c r="AA128" s="516"/>
      <c r="AB128" s="516"/>
      <c r="AC128" s="516"/>
      <c r="AD128" s="516"/>
      <c r="AE128" s="516"/>
      <c r="AF128" s="516"/>
      <c r="AG128" s="516"/>
      <c r="AH128" s="516"/>
      <c r="AI128" s="516"/>
      <c r="AJ128" s="516"/>
      <c r="AK128" s="516"/>
      <c r="AL128" s="516"/>
      <c r="AM128" s="516"/>
      <c r="AN128" s="516"/>
      <c r="AO128" s="516"/>
      <c r="AP128" s="513">
        <v>3</v>
      </c>
      <c r="AQ128" s="513"/>
      <c r="AR128" s="513"/>
      <c r="AS128" s="513"/>
      <c r="AT128" s="513"/>
      <c r="AU128" s="513"/>
      <c r="AV128" s="513"/>
      <c r="AW128" s="513"/>
      <c r="AX128" s="513"/>
      <c r="AY128" s="513"/>
      <c r="AZ128" s="513"/>
      <c r="BA128" s="513"/>
      <c r="BB128" s="513"/>
      <c r="BC128" s="513"/>
      <c r="BD128" s="513"/>
      <c r="BE128" s="513"/>
      <c r="BF128" s="541">
        <v>12</v>
      </c>
      <c r="BG128" s="542"/>
      <c r="BH128" s="542"/>
      <c r="BI128" s="542"/>
      <c r="BJ128" s="542"/>
      <c r="BK128" s="542"/>
      <c r="BL128" s="542"/>
      <c r="BM128" s="542"/>
      <c r="BN128" s="542"/>
      <c r="BO128" s="542"/>
      <c r="BP128" s="542"/>
      <c r="BQ128" s="542"/>
      <c r="BR128" s="542"/>
      <c r="BS128" s="542"/>
      <c r="BT128" s="542"/>
      <c r="BU128" s="543"/>
      <c r="BV128" s="541">
        <v>350</v>
      </c>
      <c r="BW128" s="542" t="s">
        <v>377</v>
      </c>
      <c r="BX128" s="542" t="s">
        <v>377</v>
      </c>
      <c r="BY128" s="542" t="s">
        <v>377</v>
      </c>
      <c r="BZ128" s="542" t="s">
        <v>377</v>
      </c>
      <c r="CA128" s="542" t="s">
        <v>377</v>
      </c>
      <c r="CB128" s="542" t="s">
        <v>377</v>
      </c>
      <c r="CC128" s="542" t="s">
        <v>377</v>
      </c>
      <c r="CD128" s="542" t="s">
        <v>377</v>
      </c>
      <c r="CE128" s="542" t="s">
        <v>377</v>
      </c>
      <c r="CF128" s="542" t="s">
        <v>377</v>
      </c>
      <c r="CG128" s="542" t="s">
        <v>377</v>
      </c>
      <c r="CH128" s="542" t="s">
        <v>377</v>
      </c>
      <c r="CI128" s="542" t="s">
        <v>377</v>
      </c>
      <c r="CJ128" s="542" t="s">
        <v>377</v>
      </c>
      <c r="CK128" s="543" t="s">
        <v>377</v>
      </c>
      <c r="CL128" s="544">
        <v>12600</v>
      </c>
      <c r="CM128" s="545">
        <v>38515</v>
      </c>
      <c r="CN128" s="545">
        <v>38515</v>
      </c>
      <c r="CO128" s="545">
        <v>38515</v>
      </c>
      <c r="CP128" s="545">
        <v>38515</v>
      </c>
      <c r="CQ128" s="545">
        <v>38515</v>
      </c>
      <c r="CR128" s="545">
        <v>38515</v>
      </c>
      <c r="CS128" s="545">
        <v>38515</v>
      </c>
      <c r="CT128" s="545">
        <v>38515</v>
      </c>
      <c r="CU128" s="545">
        <v>38515</v>
      </c>
      <c r="CV128" s="545">
        <v>38515</v>
      </c>
      <c r="CW128" s="545">
        <v>38515</v>
      </c>
      <c r="CX128" s="545">
        <v>38515</v>
      </c>
      <c r="CY128" s="545">
        <v>38515</v>
      </c>
      <c r="CZ128" s="545">
        <v>38515</v>
      </c>
      <c r="DA128" s="546">
        <v>38515</v>
      </c>
    </row>
    <row r="129" spans="1:121" s="135" customFormat="1" ht="43.5" customHeight="1" x14ac:dyDescent="0.25">
      <c r="A129" s="514"/>
      <c r="B129" s="514"/>
      <c r="C129" s="514"/>
      <c r="D129" s="514"/>
      <c r="E129" s="514"/>
      <c r="F129" s="514"/>
      <c r="G129" s="514"/>
      <c r="H129" s="516" t="s">
        <v>378</v>
      </c>
      <c r="I129" s="516" t="s">
        <v>378</v>
      </c>
      <c r="J129" s="516" t="s">
        <v>378</v>
      </c>
      <c r="K129" s="516" t="s">
        <v>378</v>
      </c>
      <c r="L129" s="516" t="s">
        <v>378</v>
      </c>
      <c r="M129" s="516" t="s">
        <v>378</v>
      </c>
      <c r="N129" s="516" t="s">
        <v>378</v>
      </c>
      <c r="O129" s="516" t="s">
        <v>378</v>
      </c>
      <c r="P129" s="516" t="s">
        <v>378</v>
      </c>
      <c r="Q129" s="516" t="s">
        <v>378</v>
      </c>
      <c r="R129" s="516" t="s">
        <v>378</v>
      </c>
      <c r="S129" s="516" t="s">
        <v>378</v>
      </c>
      <c r="T129" s="516" t="s">
        <v>378</v>
      </c>
      <c r="U129" s="516" t="s">
        <v>378</v>
      </c>
      <c r="V129" s="516" t="s">
        <v>378</v>
      </c>
      <c r="W129" s="516" t="s">
        <v>378</v>
      </c>
      <c r="X129" s="516" t="s">
        <v>378</v>
      </c>
      <c r="Y129" s="516" t="s">
        <v>378</v>
      </c>
      <c r="Z129" s="516" t="s">
        <v>378</v>
      </c>
      <c r="AA129" s="516" t="s">
        <v>378</v>
      </c>
      <c r="AB129" s="516" t="s">
        <v>378</v>
      </c>
      <c r="AC129" s="516" t="s">
        <v>378</v>
      </c>
      <c r="AD129" s="516" t="s">
        <v>378</v>
      </c>
      <c r="AE129" s="516" t="s">
        <v>378</v>
      </c>
      <c r="AF129" s="516" t="s">
        <v>378</v>
      </c>
      <c r="AG129" s="516" t="s">
        <v>378</v>
      </c>
      <c r="AH129" s="516" t="s">
        <v>378</v>
      </c>
      <c r="AI129" s="516" t="s">
        <v>378</v>
      </c>
      <c r="AJ129" s="516" t="s">
        <v>378</v>
      </c>
      <c r="AK129" s="516" t="s">
        <v>378</v>
      </c>
      <c r="AL129" s="516" t="s">
        <v>378</v>
      </c>
      <c r="AM129" s="516" t="s">
        <v>378</v>
      </c>
      <c r="AN129" s="516" t="s">
        <v>378</v>
      </c>
      <c r="AO129" s="516" t="s">
        <v>378</v>
      </c>
      <c r="AP129" s="513">
        <v>1720</v>
      </c>
      <c r="AQ129" s="513">
        <v>1720</v>
      </c>
      <c r="AR129" s="513">
        <v>1720</v>
      </c>
      <c r="AS129" s="513">
        <v>1720</v>
      </c>
      <c r="AT129" s="513">
        <v>1720</v>
      </c>
      <c r="AU129" s="513">
        <v>1720</v>
      </c>
      <c r="AV129" s="513">
        <v>1720</v>
      </c>
      <c r="AW129" s="513">
        <v>1720</v>
      </c>
      <c r="AX129" s="513">
        <v>1720</v>
      </c>
      <c r="AY129" s="513">
        <v>1720</v>
      </c>
      <c r="AZ129" s="513">
        <v>1720</v>
      </c>
      <c r="BA129" s="513">
        <v>1720</v>
      </c>
      <c r="BB129" s="513">
        <v>1720</v>
      </c>
      <c r="BC129" s="513">
        <v>1720</v>
      </c>
      <c r="BD129" s="513">
        <v>1720</v>
      </c>
      <c r="BE129" s="513">
        <v>1720</v>
      </c>
      <c r="BF129" s="513"/>
      <c r="BG129" s="513"/>
      <c r="BH129" s="513"/>
      <c r="BI129" s="513"/>
      <c r="BJ129" s="513"/>
      <c r="BK129" s="513"/>
      <c r="BL129" s="513"/>
      <c r="BM129" s="513"/>
      <c r="BN129" s="513"/>
      <c r="BO129" s="513"/>
      <c r="BP129" s="513"/>
      <c r="BQ129" s="513"/>
      <c r="BR129" s="513"/>
      <c r="BS129" s="513"/>
      <c r="BT129" s="513"/>
      <c r="BU129" s="513"/>
      <c r="BV129" s="513">
        <v>36.409999999999997</v>
      </c>
      <c r="BW129" s="513" t="s">
        <v>380</v>
      </c>
      <c r="BX129" s="513" t="s">
        <v>380</v>
      </c>
      <c r="BY129" s="513" t="s">
        <v>380</v>
      </c>
      <c r="BZ129" s="513" t="s">
        <v>380</v>
      </c>
      <c r="CA129" s="513" t="s">
        <v>380</v>
      </c>
      <c r="CB129" s="513" t="s">
        <v>380</v>
      </c>
      <c r="CC129" s="513" t="s">
        <v>380</v>
      </c>
      <c r="CD129" s="513" t="s">
        <v>380</v>
      </c>
      <c r="CE129" s="513" t="s">
        <v>380</v>
      </c>
      <c r="CF129" s="513" t="s">
        <v>380</v>
      </c>
      <c r="CG129" s="513" t="s">
        <v>380</v>
      </c>
      <c r="CH129" s="513" t="s">
        <v>380</v>
      </c>
      <c r="CI129" s="513" t="s">
        <v>380</v>
      </c>
      <c r="CJ129" s="513" t="s">
        <v>380</v>
      </c>
      <c r="CK129" s="513" t="s">
        <v>380</v>
      </c>
      <c r="CL129" s="515">
        <v>62629.599999999999</v>
      </c>
      <c r="CM129" s="515">
        <v>23564</v>
      </c>
      <c r="CN129" s="515">
        <v>23564</v>
      </c>
      <c r="CO129" s="515">
        <v>23564</v>
      </c>
      <c r="CP129" s="515">
        <v>23564</v>
      </c>
      <c r="CQ129" s="515">
        <v>23564</v>
      </c>
      <c r="CR129" s="515">
        <v>23564</v>
      </c>
      <c r="CS129" s="515">
        <v>23564</v>
      </c>
      <c r="CT129" s="515">
        <v>23564</v>
      </c>
      <c r="CU129" s="515">
        <v>23564</v>
      </c>
      <c r="CV129" s="515">
        <v>23564</v>
      </c>
      <c r="CW129" s="515">
        <v>23564</v>
      </c>
      <c r="CX129" s="515">
        <v>23564</v>
      </c>
      <c r="CY129" s="515">
        <v>23564</v>
      </c>
      <c r="CZ129" s="515">
        <v>23564</v>
      </c>
      <c r="DA129" s="515">
        <v>23564</v>
      </c>
    </row>
    <row r="130" spans="1:121" s="135" customFormat="1" ht="51" customHeight="1" x14ac:dyDescent="0.25">
      <c r="A130" s="514"/>
      <c r="B130" s="514"/>
      <c r="C130" s="514"/>
      <c r="D130" s="514"/>
      <c r="E130" s="514"/>
      <c r="F130" s="514"/>
      <c r="G130" s="514"/>
      <c r="H130" s="586" t="s">
        <v>678</v>
      </c>
      <c r="I130" s="587" t="s">
        <v>678</v>
      </c>
      <c r="J130" s="587" t="s">
        <v>678</v>
      </c>
      <c r="K130" s="587" t="s">
        <v>678</v>
      </c>
      <c r="L130" s="587" t="s">
        <v>678</v>
      </c>
      <c r="M130" s="587" t="s">
        <v>678</v>
      </c>
      <c r="N130" s="587" t="s">
        <v>678</v>
      </c>
      <c r="O130" s="587" t="s">
        <v>678</v>
      </c>
      <c r="P130" s="587" t="s">
        <v>678</v>
      </c>
      <c r="Q130" s="587" t="s">
        <v>678</v>
      </c>
      <c r="R130" s="587" t="s">
        <v>678</v>
      </c>
      <c r="S130" s="587" t="s">
        <v>678</v>
      </c>
      <c r="T130" s="587" t="s">
        <v>678</v>
      </c>
      <c r="U130" s="587" t="s">
        <v>678</v>
      </c>
      <c r="V130" s="587" t="s">
        <v>678</v>
      </c>
      <c r="W130" s="587" t="s">
        <v>678</v>
      </c>
      <c r="X130" s="587" t="s">
        <v>678</v>
      </c>
      <c r="Y130" s="587" t="s">
        <v>678</v>
      </c>
      <c r="Z130" s="587" t="s">
        <v>678</v>
      </c>
      <c r="AA130" s="587" t="s">
        <v>678</v>
      </c>
      <c r="AB130" s="587" t="s">
        <v>678</v>
      </c>
      <c r="AC130" s="587" t="s">
        <v>678</v>
      </c>
      <c r="AD130" s="587" t="s">
        <v>678</v>
      </c>
      <c r="AE130" s="587" t="s">
        <v>678</v>
      </c>
      <c r="AF130" s="587" t="s">
        <v>678</v>
      </c>
      <c r="AG130" s="587" t="s">
        <v>678</v>
      </c>
      <c r="AH130" s="587" t="s">
        <v>678</v>
      </c>
      <c r="AI130" s="587" t="s">
        <v>678</v>
      </c>
      <c r="AJ130" s="587" t="s">
        <v>678</v>
      </c>
      <c r="AK130" s="587" t="s">
        <v>678</v>
      </c>
      <c r="AL130" s="587" t="s">
        <v>678</v>
      </c>
      <c r="AM130" s="587" t="s">
        <v>678</v>
      </c>
      <c r="AN130" s="587" t="s">
        <v>678</v>
      </c>
      <c r="AO130" s="588" t="s">
        <v>678</v>
      </c>
      <c r="AP130" s="589">
        <v>1</v>
      </c>
      <c r="AQ130" s="590"/>
      <c r="AR130" s="590"/>
      <c r="AS130" s="590"/>
      <c r="AT130" s="590"/>
      <c r="AU130" s="590"/>
      <c r="AV130" s="590"/>
      <c r="AW130" s="590"/>
      <c r="AX130" s="590"/>
      <c r="AY130" s="590"/>
      <c r="AZ130" s="590"/>
      <c r="BA130" s="590"/>
      <c r="BB130" s="590"/>
      <c r="BC130" s="590"/>
      <c r="BD130" s="590"/>
      <c r="BE130" s="591"/>
      <c r="BF130" s="589">
        <v>12</v>
      </c>
      <c r="BG130" s="590"/>
      <c r="BH130" s="590"/>
      <c r="BI130" s="590"/>
      <c r="BJ130" s="590"/>
      <c r="BK130" s="590"/>
      <c r="BL130" s="590"/>
      <c r="BM130" s="590"/>
      <c r="BN130" s="590"/>
      <c r="BO130" s="590"/>
      <c r="BP130" s="590"/>
      <c r="BQ130" s="590"/>
      <c r="BR130" s="590"/>
      <c r="BS130" s="590"/>
      <c r="BT130" s="590"/>
      <c r="BU130" s="591"/>
      <c r="BV130" s="589">
        <v>1298</v>
      </c>
      <c r="BW130" s="590"/>
      <c r="BX130" s="590"/>
      <c r="BY130" s="590"/>
      <c r="BZ130" s="590"/>
      <c r="CA130" s="590"/>
      <c r="CB130" s="590"/>
      <c r="CC130" s="590"/>
      <c r="CD130" s="590"/>
      <c r="CE130" s="590"/>
      <c r="CF130" s="590"/>
      <c r="CG130" s="590"/>
      <c r="CH130" s="590"/>
      <c r="CI130" s="590"/>
      <c r="CJ130" s="590"/>
      <c r="CK130" s="591"/>
      <c r="CL130" s="544">
        <v>15576</v>
      </c>
      <c r="CM130" s="545"/>
      <c r="CN130" s="545"/>
      <c r="CO130" s="545"/>
      <c r="CP130" s="545"/>
      <c r="CQ130" s="545"/>
      <c r="CR130" s="545"/>
      <c r="CS130" s="545"/>
      <c r="CT130" s="545"/>
      <c r="CU130" s="545"/>
      <c r="CV130" s="545"/>
      <c r="CW130" s="545"/>
      <c r="CX130" s="545"/>
      <c r="CY130" s="545"/>
      <c r="CZ130" s="545"/>
      <c r="DA130" s="546"/>
    </row>
    <row r="131" spans="1:121" s="135" customFormat="1" ht="16.5" customHeight="1" x14ac:dyDescent="0.25">
      <c r="A131" s="514"/>
      <c r="B131" s="514"/>
      <c r="C131" s="514"/>
      <c r="D131" s="514"/>
      <c r="E131" s="514"/>
      <c r="F131" s="514"/>
      <c r="G131" s="514"/>
      <c r="H131" s="516" t="s">
        <v>381</v>
      </c>
      <c r="I131" s="516" t="s">
        <v>381</v>
      </c>
      <c r="J131" s="516" t="s">
        <v>381</v>
      </c>
      <c r="K131" s="516" t="s">
        <v>381</v>
      </c>
      <c r="L131" s="516" t="s">
        <v>381</v>
      </c>
      <c r="M131" s="516" t="s">
        <v>381</v>
      </c>
      <c r="N131" s="516" t="s">
        <v>381</v>
      </c>
      <c r="O131" s="516" t="s">
        <v>381</v>
      </c>
      <c r="P131" s="516" t="s">
        <v>381</v>
      </c>
      <c r="Q131" s="516" t="s">
        <v>381</v>
      </c>
      <c r="R131" s="516" t="s">
        <v>381</v>
      </c>
      <c r="S131" s="516" t="s">
        <v>381</v>
      </c>
      <c r="T131" s="516" t="s">
        <v>381</v>
      </c>
      <c r="U131" s="516" t="s">
        <v>381</v>
      </c>
      <c r="V131" s="516" t="s">
        <v>381</v>
      </c>
      <c r="W131" s="516" t="s">
        <v>381</v>
      </c>
      <c r="X131" s="516" t="s">
        <v>381</v>
      </c>
      <c r="Y131" s="516" t="s">
        <v>381</v>
      </c>
      <c r="Z131" s="516" t="s">
        <v>381</v>
      </c>
      <c r="AA131" s="516" t="s">
        <v>381</v>
      </c>
      <c r="AB131" s="516" t="s">
        <v>381</v>
      </c>
      <c r="AC131" s="516" t="s">
        <v>381</v>
      </c>
      <c r="AD131" s="516" t="s">
        <v>381</v>
      </c>
      <c r="AE131" s="516" t="s">
        <v>381</v>
      </c>
      <c r="AF131" s="516" t="s">
        <v>381</v>
      </c>
      <c r="AG131" s="516" t="s">
        <v>381</v>
      </c>
      <c r="AH131" s="516" t="s">
        <v>381</v>
      </c>
      <c r="AI131" s="516" t="s">
        <v>381</v>
      </c>
      <c r="AJ131" s="516" t="s">
        <v>381</v>
      </c>
      <c r="AK131" s="516" t="s">
        <v>381</v>
      </c>
      <c r="AL131" s="516" t="s">
        <v>381</v>
      </c>
      <c r="AM131" s="516" t="s">
        <v>381</v>
      </c>
      <c r="AN131" s="516" t="s">
        <v>381</v>
      </c>
      <c r="AO131" s="516" t="s">
        <v>381</v>
      </c>
      <c r="AP131" s="513">
        <v>500</v>
      </c>
      <c r="AQ131" s="513">
        <v>8</v>
      </c>
      <c r="AR131" s="513">
        <v>8</v>
      </c>
      <c r="AS131" s="513">
        <v>8</v>
      </c>
      <c r="AT131" s="513">
        <v>8</v>
      </c>
      <c r="AU131" s="513">
        <v>8</v>
      </c>
      <c r="AV131" s="513">
        <v>8</v>
      </c>
      <c r="AW131" s="513">
        <v>8</v>
      </c>
      <c r="AX131" s="513">
        <v>8</v>
      </c>
      <c r="AY131" s="513">
        <v>8</v>
      </c>
      <c r="AZ131" s="513">
        <v>8</v>
      </c>
      <c r="BA131" s="513">
        <v>8</v>
      </c>
      <c r="BB131" s="513">
        <v>8</v>
      </c>
      <c r="BC131" s="513">
        <v>8</v>
      </c>
      <c r="BD131" s="513">
        <v>8</v>
      </c>
      <c r="BE131" s="513">
        <v>8</v>
      </c>
      <c r="BF131" s="513">
        <v>1</v>
      </c>
      <c r="BG131" s="513"/>
      <c r="BH131" s="513"/>
      <c r="BI131" s="513"/>
      <c r="BJ131" s="513"/>
      <c r="BK131" s="513"/>
      <c r="BL131" s="513"/>
      <c r="BM131" s="513"/>
      <c r="BN131" s="513"/>
      <c r="BO131" s="513"/>
      <c r="BP131" s="513"/>
      <c r="BQ131" s="513"/>
      <c r="BR131" s="513"/>
      <c r="BS131" s="513"/>
      <c r="BT131" s="513"/>
      <c r="BU131" s="513"/>
      <c r="BV131" s="513">
        <v>30</v>
      </c>
      <c r="BW131" s="513" t="s">
        <v>382</v>
      </c>
      <c r="BX131" s="513" t="s">
        <v>382</v>
      </c>
      <c r="BY131" s="513" t="s">
        <v>382</v>
      </c>
      <c r="BZ131" s="513" t="s">
        <v>382</v>
      </c>
      <c r="CA131" s="513" t="s">
        <v>382</v>
      </c>
      <c r="CB131" s="513" t="s">
        <v>382</v>
      </c>
      <c r="CC131" s="513" t="s">
        <v>382</v>
      </c>
      <c r="CD131" s="513" t="s">
        <v>382</v>
      </c>
      <c r="CE131" s="513" t="s">
        <v>382</v>
      </c>
      <c r="CF131" s="513" t="s">
        <v>382</v>
      </c>
      <c r="CG131" s="513" t="s">
        <v>382</v>
      </c>
      <c r="CH131" s="513" t="s">
        <v>382</v>
      </c>
      <c r="CI131" s="513" t="s">
        <v>382</v>
      </c>
      <c r="CJ131" s="513" t="s">
        <v>382</v>
      </c>
      <c r="CK131" s="513" t="s">
        <v>382</v>
      </c>
      <c r="CL131" s="515">
        <v>15000</v>
      </c>
      <c r="CM131" s="515">
        <v>2000</v>
      </c>
      <c r="CN131" s="515">
        <v>2000</v>
      </c>
      <c r="CO131" s="515">
        <v>2000</v>
      </c>
      <c r="CP131" s="515">
        <v>2000</v>
      </c>
      <c r="CQ131" s="515">
        <v>2000</v>
      </c>
      <c r="CR131" s="515">
        <v>2000</v>
      </c>
      <c r="CS131" s="515">
        <v>2000</v>
      </c>
      <c r="CT131" s="515">
        <v>2000</v>
      </c>
      <c r="CU131" s="515">
        <v>2000</v>
      </c>
      <c r="CV131" s="515">
        <v>2000</v>
      </c>
      <c r="CW131" s="515">
        <v>2000</v>
      </c>
      <c r="CX131" s="515">
        <v>2000</v>
      </c>
      <c r="CY131" s="515">
        <v>2000</v>
      </c>
      <c r="CZ131" s="515">
        <v>2000</v>
      </c>
      <c r="DA131" s="515">
        <v>2000</v>
      </c>
    </row>
    <row r="132" spans="1:121" s="135" customFormat="1" ht="16.5" customHeight="1" x14ac:dyDescent="0.25">
      <c r="A132" s="514"/>
      <c r="B132" s="514"/>
      <c r="C132" s="514"/>
      <c r="D132" s="514"/>
      <c r="E132" s="514"/>
      <c r="F132" s="514"/>
      <c r="G132" s="514"/>
      <c r="H132" s="516" t="s">
        <v>383</v>
      </c>
      <c r="I132" s="516" t="s">
        <v>383</v>
      </c>
      <c r="J132" s="516" t="s">
        <v>383</v>
      </c>
      <c r="K132" s="516" t="s">
        <v>383</v>
      </c>
      <c r="L132" s="516" t="s">
        <v>383</v>
      </c>
      <c r="M132" s="516" t="s">
        <v>383</v>
      </c>
      <c r="N132" s="516" t="s">
        <v>383</v>
      </c>
      <c r="O132" s="516" t="s">
        <v>383</v>
      </c>
      <c r="P132" s="516" t="s">
        <v>383</v>
      </c>
      <c r="Q132" s="516" t="s">
        <v>383</v>
      </c>
      <c r="R132" s="516" t="s">
        <v>383</v>
      </c>
      <c r="S132" s="516" t="s">
        <v>383</v>
      </c>
      <c r="T132" s="516" t="s">
        <v>383</v>
      </c>
      <c r="U132" s="516" t="s">
        <v>383</v>
      </c>
      <c r="V132" s="516" t="s">
        <v>383</v>
      </c>
      <c r="W132" s="516" t="s">
        <v>383</v>
      </c>
      <c r="X132" s="516" t="s">
        <v>383</v>
      </c>
      <c r="Y132" s="516" t="s">
        <v>383</v>
      </c>
      <c r="Z132" s="516" t="s">
        <v>383</v>
      </c>
      <c r="AA132" s="516" t="s">
        <v>383</v>
      </c>
      <c r="AB132" s="516" t="s">
        <v>383</v>
      </c>
      <c r="AC132" s="516" t="s">
        <v>383</v>
      </c>
      <c r="AD132" s="516" t="s">
        <v>383</v>
      </c>
      <c r="AE132" s="516" t="s">
        <v>383</v>
      </c>
      <c r="AF132" s="516" t="s">
        <v>383</v>
      </c>
      <c r="AG132" s="516" t="s">
        <v>383</v>
      </c>
      <c r="AH132" s="516" t="s">
        <v>383</v>
      </c>
      <c r="AI132" s="516" t="s">
        <v>383</v>
      </c>
      <c r="AJ132" s="516" t="s">
        <v>383</v>
      </c>
      <c r="AK132" s="516" t="s">
        <v>383</v>
      </c>
      <c r="AL132" s="516" t="s">
        <v>383</v>
      </c>
      <c r="AM132" s="516" t="s">
        <v>383</v>
      </c>
      <c r="AN132" s="516" t="s">
        <v>383</v>
      </c>
      <c r="AO132" s="516" t="s">
        <v>383</v>
      </c>
      <c r="AP132" s="513">
        <v>4</v>
      </c>
      <c r="AQ132" s="513">
        <v>2</v>
      </c>
      <c r="AR132" s="513">
        <v>2</v>
      </c>
      <c r="AS132" s="513">
        <v>2</v>
      </c>
      <c r="AT132" s="513">
        <v>2</v>
      </c>
      <c r="AU132" s="513">
        <v>2</v>
      </c>
      <c r="AV132" s="513">
        <v>2</v>
      </c>
      <c r="AW132" s="513">
        <v>2</v>
      </c>
      <c r="AX132" s="513">
        <v>2</v>
      </c>
      <c r="AY132" s="513">
        <v>2</v>
      </c>
      <c r="AZ132" s="513">
        <v>2</v>
      </c>
      <c r="BA132" s="513">
        <v>2</v>
      </c>
      <c r="BB132" s="513">
        <v>2</v>
      </c>
      <c r="BC132" s="513">
        <v>2</v>
      </c>
      <c r="BD132" s="513">
        <v>2</v>
      </c>
      <c r="BE132" s="513">
        <v>2</v>
      </c>
      <c r="BF132" s="513">
        <v>12</v>
      </c>
      <c r="BG132" s="513"/>
      <c r="BH132" s="513"/>
      <c r="BI132" s="513"/>
      <c r="BJ132" s="513"/>
      <c r="BK132" s="513"/>
      <c r="BL132" s="513"/>
      <c r="BM132" s="513"/>
      <c r="BN132" s="513"/>
      <c r="BO132" s="513"/>
      <c r="BP132" s="513"/>
      <c r="BQ132" s="513"/>
      <c r="BR132" s="513"/>
      <c r="BS132" s="513"/>
      <c r="BT132" s="513"/>
      <c r="BU132" s="513"/>
      <c r="BV132" s="513">
        <v>2006</v>
      </c>
      <c r="BW132" s="513" t="s">
        <v>384</v>
      </c>
      <c r="BX132" s="513" t="s">
        <v>384</v>
      </c>
      <c r="BY132" s="513" t="s">
        <v>384</v>
      </c>
      <c r="BZ132" s="513" t="s">
        <v>384</v>
      </c>
      <c r="CA132" s="513" t="s">
        <v>384</v>
      </c>
      <c r="CB132" s="513" t="s">
        <v>384</v>
      </c>
      <c r="CC132" s="513" t="s">
        <v>384</v>
      </c>
      <c r="CD132" s="513" t="s">
        <v>384</v>
      </c>
      <c r="CE132" s="513" t="s">
        <v>384</v>
      </c>
      <c r="CF132" s="513" t="s">
        <v>384</v>
      </c>
      <c r="CG132" s="513" t="s">
        <v>384</v>
      </c>
      <c r="CH132" s="513" t="s">
        <v>384</v>
      </c>
      <c r="CI132" s="513" t="s">
        <v>384</v>
      </c>
      <c r="CJ132" s="513" t="s">
        <v>384</v>
      </c>
      <c r="CK132" s="513" t="s">
        <v>384</v>
      </c>
      <c r="CL132" s="515">
        <v>96288</v>
      </c>
      <c r="CM132" s="515">
        <v>41064</v>
      </c>
      <c r="CN132" s="515">
        <v>41064</v>
      </c>
      <c r="CO132" s="515">
        <v>41064</v>
      </c>
      <c r="CP132" s="515">
        <v>41064</v>
      </c>
      <c r="CQ132" s="515">
        <v>41064</v>
      </c>
      <c r="CR132" s="515">
        <v>41064</v>
      </c>
      <c r="CS132" s="515">
        <v>41064</v>
      </c>
      <c r="CT132" s="515">
        <v>41064</v>
      </c>
      <c r="CU132" s="515">
        <v>41064</v>
      </c>
      <c r="CV132" s="515">
        <v>41064</v>
      </c>
      <c r="CW132" s="515">
        <v>41064</v>
      </c>
      <c r="CX132" s="515">
        <v>41064</v>
      </c>
      <c r="CY132" s="515">
        <v>41064</v>
      </c>
      <c r="CZ132" s="515">
        <v>41064</v>
      </c>
      <c r="DA132" s="515">
        <v>41064</v>
      </c>
    </row>
    <row r="133" spans="1:121" s="136" customFormat="1" ht="15" customHeight="1" x14ac:dyDescent="0.25">
      <c r="A133" s="514"/>
      <c r="B133" s="514"/>
      <c r="C133" s="514"/>
      <c r="D133" s="514"/>
      <c r="E133" s="514"/>
      <c r="F133" s="514"/>
      <c r="G133" s="514"/>
      <c r="H133" s="516"/>
      <c r="I133" s="516"/>
      <c r="J133" s="516"/>
      <c r="K133" s="516"/>
      <c r="L133" s="516"/>
      <c r="M133" s="516"/>
      <c r="N133" s="516"/>
      <c r="O133" s="516"/>
      <c r="P133" s="516"/>
      <c r="Q133" s="516"/>
      <c r="R133" s="516"/>
      <c r="S133" s="516"/>
      <c r="T133" s="516"/>
      <c r="U133" s="516"/>
      <c r="V133" s="516"/>
      <c r="W133" s="516"/>
      <c r="X133" s="516"/>
      <c r="Y133" s="516"/>
      <c r="Z133" s="516"/>
      <c r="AA133" s="516"/>
      <c r="AB133" s="516"/>
      <c r="AC133" s="516"/>
      <c r="AD133" s="516"/>
      <c r="AE133" s="516"/>
      <c r="AF133" s="516"/>
      <c r="AG133" s="516"/>
      <c r="AH133" s="516"/>
      <c r="AI133" s="516"/>
      <c r="AJ133" s="516"/>
      <c r="AK133" s="516"/>
      <c r="AL133" s="516"/>
      <c r="AM133" s="516"/>
      <c r="AN133" s="516"/>
      <c r="AO133" s="516"/>
      <c r="AP133" s="513"/>
      <c r="AQ133" s="513"/>
      <c r="AR133" s="513"/>
      <c r="AS133" s="513"/>
      <c r="AT133" s="513"/>
      <c r="AU133" s="513"/>
      <c r="AV133" s="513"/>
      <c r="AW133" s="513"/>
      <c r="AX133" s="513"/>
      <c r="AY133" s="513"/>
      <c r="AZ133" s="513"/>
      <c r="BA133" s="513"/>
      <c r="BB133" s="513"/>
      <c r="BC133" s="513"/>
      <c r="BD133" s="513"/>
      <c r="BE133" s="513"/>
      <c r="BF133" s="513"/>
      <c r="BG133" s="513"/>
      <c r="BH133" s="513"/>
      <c r="BI133" s="513"/>
      <c r="BJ133" s="513"/>
      <c r="BK133" s="513"/>
      <c r="BL133" s="513"/>
      <c r="BM133" s="513"/>
      <c r="BN133" s="513"/>
      <c r="BO133" s="513"/>
      <c r="BP133" s="513"/>
      <c r="BQ133" s="513"/>
      <c r="BR133" s="513"/>
      <c r="BS133" s="513"/>
      <c r="BT133" s="513"/>
      <c r="BU133" s="513"/>
      <c r="BV133" s="513"/>
      <c r="BW133" s="513"/>
      <c r="BX133" s="513"/>
      <c r="BY133" s="513"/>
      <c r="BZ133" s="513"/>
      <c r="CA133" s="513"/>
      <c r="CB133" s="513"/>
      <c r="CC133" s="513"/>
      <c r="CD133" s="513"/>
      <c r="CE133" s="513"/>
      <c r="CF133" s="513"/>
      <c r="CG133" s="513"/>
      <c r="CH133" s="513"/>
      <c r="CI133" s="513"/>
      <c r="CJ133" s="513"/>
      <c r="CK133" s="513"/>
      <c r="CL133" s="528"/>
      <c r="CM133" s="528"/>
      <c r="CN133" s="528"/>
      <c r="CO133" s="528"/>
      <c r="CP133" s="528"/>
      <c r="CQ133" s="528"/>
      <c r="CR133" s="528"/>
      <c r="CS133" s="528"/>
      <c r="CT133" s="528"/>
      <c r="CU133" s="528"/>
      <c r="CV133" s="528"/>
      <c r="CW133" s="528"/>
      <c r="CX133" s="528"/>
      <c r="CY133" s="528"/>
      <c r="CZ133" s="528"/>
      <c r="DA133" s="528"/>
    </row>
    <row r="134" spans="1:121" s="136" customFormat="1" ht="15" customHeight="1" x14ac:dyDescent="0.25">
      <c r="A134" s="514"/>
      <c r="B134" s="514"/>
      <c r="C134" s="514"/>
      <c r="D134" s="514"/>
      <c r="E134" s="514"/>
      <c r="F134" s="514"/>
      <c r="G134" s="514"/>
      <c r="H134" s="529" t="s">
        <v>321</v>
      </c>
      <c r="I134" s="530"/>
      <c r="J134" s="530"/>
      <c r="K134" s="530"/>
      <c r="L134" s="530"/>
      <c r="M134" s="530"/>
      <c r="N134" s="530"/>
      <c r="O134" s="530"/>
      <c r="P134" s="530"/>
      <c r="Q134" s="530"/>
      <c r="R134" s="530"/>
      <c r="S134" s="530"/>
      <c r="T134" s="530"/>
      <c r="U134" s="530"/>
      <c r="V134" s="530"/>
      <c r="W134" s="530"/>
      <c r="X134" s="530"/>
      <c r="Y134" s="530"/>
      <c r="Z134" s="530"/>
      <c r="AA134" s="530"/>
      <c r="AB134" s="530"/>
      <c r="AC134" s="530"/>
      <c r="AD134" s="530"/>
      <c r="AE134" s="530"/>
      <c r="AF134" s="530"/>
      <c r="AG134" s="530"/>
      <c r="AH134" s="530"/>
      <c r="AI134" s="530"/>
      <c r="AJ134" s="530"/>
      <c r="AK134" s="530"/>
      <c r="AL134" s="530"/>
      <c r="AM134" s="530"/>
      <c r="AN134" s="530"/>
      <c r="AO134" s="531"/>
      <c r="AP134" s="513" t="s">
        <v>7</v>
      </c>
      <c r="AQ134" s="513"/>
      <c r="AR134" s="513"/>
      <c r="AS134" s="513"/>
      <c r="AT134" s="513"/>
      <c r="AU134" s="513"/>
      <c r="AV134" s="513"/>
      <c r="AW134" s="513"/>
      <c r="AX134" s="513"/>
      <c r="AY134" s="513"/>
      <c r="AZ134" s="513"/>
      <c r="BA134" s="513"/>
      <c r="BB134" s="513"/>
      <c r="BC134" s="513"/>
      <c r="BD134" s="513"/>
      <c r="BE134" s="513"/>
      <c r="BF134" s="513" t="s">
        <v>7</v>
      </c>
      <c r="BG134" s="513"/>
      <c r="BH134" s="513"/>
      <c r="BI134" s="513"/>
      <c r="BJ134" s="513"/>
      <c r="BK134" s="513"/>
      <c r="BL134" s="513"/>
      <c r="BM134" s="513"/>
      <c r="BN134" s="513"/>
      <c r="BO134" s="513"/>
      <c r="BP134" s="513"/>
      <c r="BQ134" s="513"/>
      <c r="BR134" s="513"/>
      <c r="BS134" s="513"/>
      <c r="BT134" s="513"/>
      <c r="BU134" s="513"/>
      <c r="BV134" s="513" t="s">
        <v>7</v>
      </c>
      <c r="BW134" s="513"/>
      <c r="BX134" s="513"/>
      <c r="BY134" s="513"/>
      <c r="BZ134" s="513"/>
      <c r="CA134" s="513"/>
      <c r="CB134" s="513"/>
      <c r="CC134" s="513"/>
      <c r="CD134" s="513"/>
      <c r="CE134" s="513"/>
      <c r="CF134" s="513"/>
      <c r="CG134" s="513"/>
      <c r="CH134" s="513"/>
      <c r="CI134" s="513"/>
      <c r="CJ134" s="513"/>
      <c r="CK134" s="513"/>
      <c r="CL134" s="520">
        <f>CL127+CL128+CL129+CL130+CL131+CL132</f>
        <v>223758.4</v>
      </c>
      <c r="CM134" s="520"/>
      <c r="CN134" s="520"/>
      <c r="CO134" s="520"/>
      <c r="CP134" s="520"/>
      <c r="CQ134" s="520"/>
      <c r="CR134" s="520"/>
      <c r="CS134" s="520"/>
      <c r="CT134" s="520"/>
      <c r="CU134" s="520"/>
      <c r="CV134" s="520"/>
      <c r="CW134" s="520"/>
      <c r="CX134" s="520"/>
      <c r="CY134" s="520"/>
      <c r="CZ134" s="520"/>
      <c r="DA134" s="520"/>
    </row>
    <row r="135" spans="1:121" ht="10.5" customHeight="1" x14ac:dyDescent="0.25"/>
    <row r="136" spans="1:121" s="133" customFormat="1" ht="14.25" x14ac:dyDescent="0.2">
      <c r="A136" s="524" t="s">
        <v>322</v>
      </c>
      <c r="B136" s="524"/>
      <c r="C136" s="524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4"/>
      <c r="P136" s="524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4"/>
      <c r="AE136" s="524"/>
      <c r="AF136" s="524"/>
      <c r="AG136" s="524"/>
      <c r="AH136" s="524"/>
      <c r="AI136" s="524"/>
      <c r="AJ136" s="524"/>
      <c r="AK136" s="524"/>
      <c r="AL136" s="524"/>
      <c r="AM136" s="524"/>
      <c r="AN136" s="524"/>
      <c r="AO136" s="524"/>
      <c r="AP136" s="524"/>
      <c r="AQ136" s="524"/>
      <c r="AR136" s="524"/>
      <c r="AS136" s="524"/>
      <c r="AT136" s="524"/>
      <c r="AU136" s="524"/>
      <c r="AV136" s="524"/>
      <c r="AW136" s="524"/>
      <c r="AX136" s="524"/>
      <c r="AY136" s="524"/>
      <c r="AZ136" s="524"/>
      <c r="BA136" s="524"/>
      <c r="BB136" s="524"/>
      <c r="BC136" s="524"/>
      <c r="BD136" s="524"/>
      <c r="BE136" s="524"/>
      <c r="BF136" s="524"/>
      <c r="BG136" s="524"/>
      <c r="BH136" s="524"/>
      <c r="BI136" s="524"/>
      <c r="BJ136" s="524"/>
      <c r="BK136" s="524"/>
      <c r="BL136" s="524"/>
      <c r="BM136" s="524"/>
      <c r="BN136" s="524"/>
      <c r="BO136" s="524"/>
      <c r="BP136" s="524"/>
      <c r="BQ136" s="524"/>
      <c r="BR136" s="524"/>
      <c r="BS136" s="524"/>
      <c r="BT136" s="524"/>
      <c r="BU136" s="524"/>
      <c r="BV136" s="524"/>
      <c r="BW136" s="524"/>
      <c r="BX136" s="524"/>
      <c r="BY136" s="524"/>
      <c r="BZ136" s="524"/>
      <c r="CA136" s="524"/>
      <c r="CB136" s="524"/>
      <c r="CC136" s="524"/>
      <c r="CD136" s="524"/>
      <c r="CE136" s="524"/>
      <c r="CF136" s="524"/>
      <c r="CG136" s="524"/>
      <c r="CH136" s="524"/>
      <c r="CI136" s="524"/>
      <c r="CJ136" s="524"/>
      <c r="CK136" s="524"/>
      <c r="CL136" s="524"/>
      <c r="CM136" s="524"/>
      <c r="CN136" s="524"/>
      <c r="CO136" s="524"/>
      <c r="CP136" s="524"/>
      <c r="CQ136" s="524"/>
      <c r="CR136" s="524"/>
      <c r="CS136" s="524"/>
      <c r="CT136" s="524"/>
      <c r="CU136" s="524"/>
      <c r="CV136" s="524"/>
      <c r="CW136" s="524"/>
      <c r="CX136" s="524"/>
      <c r="CY136" s="524"/>
      <c r="CZ136" s="524"/>
      <c r="DA136" s="524"/>
      <c r="DJ136" s="524">
        <v>222</v>
      </c>
      <c r="DK136" s="524"/>
      <c r="DL136" s="524"/>
      <c r="DM136" s="524"/>
      <c r="DN136" s="524"/>
      <c r="DO136" s="524"/>
      <c r="DP136" s="524"/>
      <c r="DQ136" s="524"/>
    </row>
    <row r="137" spans="1:121" ht="10.5" customHeight="1" x14ac:dyDescent="0.25"/>
    <row r="138" spans="1:121" s="134" customFormat="1" ht="45" customHeight="1" x14ac:dyDescent="0.25">
      <c r="A138" s="525" t="s">
        <v>259</v>
      </c>
      <c r="B138" s="526"/>
      <c r="C138" s="526"/>
      <c r="D138" s="526"/>
      <c r="E138" s="526"/>
      <c r="F138" s="526"/>
      <c r="G138" s="527"/>
      <c r="H138" s="525" t="s">
        <v>310</v>
      </c>
      <c r="I138" s="526"/>
      <c r="J138" s="526"/>
      <c r="K138" s="526"/>
      <c r="L138" s="526"/>
      <c r="M138" s="526"/>
      <c r="N138" s="526"/>
      <c r="O138" s="526"/>
      <c r="P138" s="526"/>
      <c r="Q138" s="526"/>
      <c r="R138" s="526"/>
      <c r="S138" s="526"/>
      <c r="T138" s="526"/>
      <c r="U138" s="526"/>
      <c r="V138" s="526"/>
      <c r="W138" s="526"/>
      <c r="X138" s="526"/>
      <c r="Y138" s="526"/>
      <c r="Z138" s="526"/>
      <c r="AA138" s="526"/>
      <c r="AB138" s="526"/>
      <c r="AC138" s="526"/>
      <c r="AD138" s="526"/>
      <c r="AE138" s="526"/>
      <c r="AF138" s="526"/>
      <c r="AG138" s="526"/>
      <c r="AH138" s="526"/>
      <c r="AI138" s="526"/>
      <c r="AJ138" s="526"/>
      <c r="AK138" s="526"/>
      <c r="AL138" s="526"/>
      <c r="AM138" s="526"/>
      <c r="AN138" s="526"/>
      <c r="AO138" s="526"/>
      <c r="AP138" s="526"/>
      <c r="AQ138" s="526"/>
      <c r="AR138" s="526"/>
      <c r="AS138" s="526"/>
      <c r="AT138" s="526"/>
      <c r="AU138" s="526"/>
      <c r="AV138" s="526"/>
      <c r="AW138" s="526"/>
      <c r="AX138" s="526"/>
      <c r="AY138" s="526"/>
      <c r="AZ138" s="526"/>
      <c r="BA138" s="526"/>
      <c r="BB138" s="526"/>
      <c r="BC138" s="527"/>
      <c r="BD138" s="525" t="s">
        <v>323</v>
      </c>
      <c r="BE138" s="526"/>
      <c r="BF138" s="526"/>
      <c r="BG138" s="526"/>
      <c r="BH138" s="526"/>
      <c r="BI138" s="526"/>
      <c r="BJ138" s="526"/>
      <c r="BK138" s="526"/>
      <c r="BL138" s="526"/>
      <c r="BM138" s="526"/>
      <c r="BN138" s="526"/>
      <c r="BO138" s="526"/>
      <c r="BP138" s="526"/>
      <c r="BQ138" s="526"/>
      <c r="BR138" s="526"/>
      <c r="BS138" s="527"/>
      <c r="BT138" s="525" t="s">
        <v>324</v>
      </c>
      <c r="BU138" s="526"/>
      <c r="BV138" s="526"/>
      <c r="BW138" s="526"/>
      <c r="BX138" s="526"/>
      <c r="BY138" s="526"/>
      <c r="BZ138" s="526"/>
      <c r="CA138" s="526"/>
      <c r="CB138" s="526"/>
      <c r="CC138" s="526"/>
      <c r="CD138" s="526"/>
      <c r="CE138" s="526"/>
      <c r="CF138" s="526"/>
      <c r="CG138" s="526"/>
      <c r="CH138" s="526"/>
      <c r="CI138" s="527"/>
      <c r="CJ138" s="525" t="s">
        <v>325</v>
      </c>
      <c r="CK138" s="526"/>
      <c r="CL138" s="526"/>
      <c r="CM138" s="526"/>
      <c r="CN138" s="526"/>
      <c r="CO138" s="526"/>
      <c r="CP138" s="526"/>
      <c r="CQ138" s="526"/>
      <c r="CR138" s="526"/>
      <c r="CS138" s="526"/>
      <c r="CT138" s="526"/>
      <c r="CU138" s="526"/>
      <c r="CV138" s="526"/>
      <c r="CW138" s="526"/>
      <c r="CX138" s="526"/>
      <c r="CY138" s="526"/>
      <c r="CZ138" s="526"/>
      <c r="DA138" s="527"/>
    </row>
    <row r="139" spans="1:121" s="135" customFormat="1" ht="12.75" x14ac:dyDescent="0.25">
      <c r="A139" s="517">
        <v>1</v>
      </c>
      <c r="B139" s="517"/>
      <c r="C139" s="517"/>
      <c r="D139" s="517"/>
      <c r="E139" s="517"/>
      <c r="F139" s="517"/>
      <c r="G139" s="517"/>
      <c r="H139" s="517">
        <v>2</v>
      </c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7"/>
      <c r="AD139" s="517"/>
      <c r="AE139" s="517"/>
      <c r="AF139" s="517"/>
      <c r="AG139" s="517"/>
      <c r="AH139" s="517"/>
      <c r="AI139" s="517"/>
      <c r="AJ139" s="517"/>
      <c r="AK139" s="517"/>
      <c r="AL139" s="517"/>
      <c r="AM139" s="517"/>
      <c r="AN139" s="517"/>
      <c r="AO139" s="517"/>
      <c r="AP139" s="517"/>
      <c r="AQ139" s="517"/>
      <c r="AR139" s="517"/>
      <c r="AS139" s="517"/>
      <c r="AT139" s="517"/>
      <c r="AU139" s="517"/>
      <c r="AV139" s="517"/>
      <c r="AW139" s="517"/>
      <c r="AX139" s="517"/>
      <c r="AY139" s="517"/>
      <c r="AZ139" s="517"/>
      <c r="BA139" s="517"/>
      <c r="BB139" s="517"/>
      <c r="BC139" s="517"/>
      <c r="BD139" s="517">
        <v>3</v>
      </c>
      <c r="BE139" s="517"/>
      <c r="BF139" s="517"/>
      <c r="BG139" s="517"/>
      <c r="BH139" s="517"/>
      <c r="BI139" s="517"/>
      <c r="BJ139" s="517"/>
      <c r="BK139" s="517"/>
      <c r="BL139" s="517"/>
      <c r="BM139" s="517"/>
      <c r="BN139" s="517"/>
      <c r="BO139" s="517"/>
      <c r="BP139" s="517"/>
      <c r="BQ139" s="517"/>
      <c r="BR139" s="517"/>
      <c r="BS139" s="517"/>
      <c r="BT139" s="517">
        <v>4</v>
      </c>
      <c r="BU139" s="517"/>
      <c r="BV139" s="517"/>
      <c r="BW139" s="517"/>
      <c r="BX139" s="517"/>
      <c r="BY139" s="517"/>
      <c r="BZ139" s="517"/>
      <c r="CA139" s="517"/>
      <c r="CB139" s="517"/>
      <c r="CC139" s="517"/>
      <c r="CD139" s="517"/>
      <c r="CE139" s="517"/>
      <c r="CF139" s="517"/>
      <c r="CG139" s="517"/>
      <c r="CH139" s="517"/>
      <c r="CI139" s="517"/>
      <c r="CJ139" s="517">
        <v>5</v>
      </c>
      <c r="CK139" s="517"/>
      <c r="CL139" s="517"/>
      <c r="CM139" s="517"/>
      <c r="CN139" s="517"/>
      <c r="CO139" s="517"/>
      <c r="CP139" s="517"/>
      <c r="CQ139" s="517"/>
      <c r="CR139" s="517"/>
      <c r="CS139" s="517"/>
      <c r="CT139" s="517"/>
      <c r="CU139" s="517"/>
      <c r="CV139" s="517"/>
      <c r="CW139" s="517"/>
      <c r="CX139" s="517"/>
      <c r="CY139" s="517"/>
      <c r="CZ139" s="517"/>
      <c r="DA139" s="517"/>
    </row>
    <row r="140" spans="1:121" s="136" customFormat="1" ht="27" customHeight="1" x14ac:dyDescent="0.25">
      <c r="A140" s="514"/>
      <c r="B140" s="514"/>
      <c r="C140" s="514"/>
      <c r="D140" s="514"/>
      <c r="E140" s="514"/>
      <c r="F140" s="514"/>
      <c r="G140" s="514"/>
      <c r="H140" s="516" t="s">
        <v>467</v>
      </c>
      <c r="I140" s="516" t="s">
        <v>467</v>
      </c>
      <c r="J140" s="516" t="s">
        <v>467</v>
      </c>
      <c r="K140" s="516" t="s">
        <v>467</v>
      </c>
      <c r="L140" s="516" t="s">
        <v>467</v>
      </c>
      <c r="M140" s="516" t="s">
        <v>467</v>
      </c>
      <c r="N140" s="516" t="s">
        <v>467</v>
      </c>
      <c r="O140" s="516" t="s">
        <v>467</v>
      </c>
      <c r="P140" s="516" t="s">
        <v>467</v>
      </c>
      <c r="Q140" s="516" t="s">
        <v>467</v>
      </c>
      <c r="R140" s="516" t="s">
        <v>467</v>
      </c>
      <c r="S140" s="516" t="s">
        <v>467</v>
      </c>
      <c r="T140" s="516" t="s">
        <v>467</v>
      </c>
      <c r="U140" s="516" t="s">
        <v>467</v>
      </c>
      <c r="V140" s="516" t="s">
        <v>467</v>
      </c>
      <c r="W140" s="516" t="s">
        <v>467</v>
      </c>
      <c r="X140" s="516" t="s">
        <v>467</v>
      </c>
      <c r="Y140" s="516" t="s">
        <v>467</v>
      </c>
      <c r="Z140" s="516" t="s">
        <v>467</v>
      </c>
      <c r="AA140" s="516" t="s">
        <v>467</v>
      </c>
      <c r="AB140" s="516" t="s">
        <v>467</v>
      </c>
      <c r="AC140" s="516" t="s">
        <v>467</v>
      </c>
      <c r="AD140" s="516" t="s">
        <v>467</v>
      </c>
      <c r="AE140" s="516" t="s">
        <v>467</v>
      </c>
      <c r="AF140" s="516" t="s">
        <v>467</v>
      </c>
      <c r="AG140" s="516" t="s">
        <v>467</v>
      </c>
      <c r="AH140" s="516" t="s">
        <v>467</v>
      </c>
      <c r="AI140" s="516" t="s">
        <v>467</v>
      </c>
      <c r="AJ140" s="516" t="s">
        <v>467</v>
      </c>
      <c r="AK140" s="516" t="s">
        <v>467</v>
      </c>
      <c r="AL140" s="516" t="s">
        <v>467</v>
      </c>
      <c r="AM140" s="516" t="s">
        <v>467</v>
      </c>
      <c r="AN140" s="516" t="s">
        <v>467</v>
      </c>
      <c r="AO140" s="516" t="s">
        <v>467</v>
      </c>
      <c r="AP140" s="516" t="s">
        <v>467</v>
      </c>
      <c r="AQ140" s="516" t="s">
        <v>467</v>
      </c>
      <c r="AR140" s="516" t="s">
        <v>467</v>
      </c>
      <c r="AS140" s="516" t="s">
        <v>467</v>
      </c>
      <c r="AT140" s="516" t="s">
        <v>467</v>
      </c>
      <c r="AU140" s="516" t="s">
        <v>467</v>
      </c>
      <c r="AV140" s="516" t="s">
        <v>467</v>
      </c>
      <c r="AW140" s="516" t="s">
        <v>467</v>
      </c>
      <c r="AX140" s="516" t="s">
        <v>467</v>
      </c>
      <c r="AY140" s="516" t="s">
        <v>467</v>
      </c>
      <c r="AZ140" s="516" t="s">
        <v>467</v>
      </c>
      <c r="BA140" s="516" t="s">
        <v>467</v>
      </c>
      <c r="BB140" s="516" t="s">
        <v>467</v>
      </c>
      <c r="BC140" s="516" t="s">
        <v>467</v>
      </c>
      <c r="BD140" s="513">
        <v>20</v>
      </c>
      <c r="BE140" s="513"/>
      <c r="BF140" s="513"/>
      <c r="BG140" s="513"/>
      <c r="BH140" s="513"/>
      <c r="BI140" s="513"/>
      <c r="BJ140" s="513"/>
      <c r="BK140" s="513"/>
      <c r="BL140" s="513"/>
      <c r="BM140" s="513"/>
      <c r="BN140" s="513"/>
      <c r="BO140" s="513"/>
      <c r="BP140" s="513"/>
      <c r="BQ140" s="513"/>
      <c r="BR140" s="513"/>
      <c r="BS140" s="513"/>
      <c r="BT140" s="513">
        <v>1990</v>
      </c>
      <c r="BU140" s="513" t="s">
        <v>468</v>
      </c>
      <c r="BV140" s="513" t="s">
        <v>468</v>
      </c>
      <c r="BW140" s="513" t="s">
        <v>468</v>
      </c>
      <c r="BX140" s="513" t="s">
        <v>468</v>
      </c>
      <c r="BY140" s="513" t="s">
        <v>468</v>
      </c>
      <c r="BZ140" s="513" t="s">
        <v>468</v>
      </c>
      <c r="CA140" s="513" t="s">
        <v>468</v>
      </c>
      <c r="CB140" s="513" t="s">
        <v>468</v>
      </c>
      <c r="CC140" s="513" t="s">
        <v>468</v>
      </c>
      <c r="CD140" s="513" t="s">
        <v>468</v>
      </c>
      <c r="CE140" s="513" t="s">
        <v>468</v>
      </c>
      <c r="CF140" s="513" t="s">
        <v>468</v>
      </c>
      <c r="CG140" s="513" t="s">
        <v>468</v>
      </c>
      <c r="CH140" s="513" t="s">
        <v>468</v>
      </c>
      <c r="CI140" s="513" t="s">
        <v>468</v>
      </c>
      <c r="CJ140" s="515">
        <v>39800</v>
      </c>
      <c r="CK140" s="515">
        <v>35000</v>
      </c>
      <c r="CL140" s="515">
        <v>35000</v>
      </c>
      <c r="CM140" s="515">
        <v>35000</v>
      </c>
      <c r="CN140" s="515">
        <v>35000</v>
      </c>
      <c r="CO140" s="515">
        <v>35000</v>
      </c>
      <c r="CP140" s="515">
        <v>35000</v>
      </c>
      <c r="CQ140" s="515">
        <v>35000</v>
      </c>
      <c r="CR140" s="515">
        <v>35000</v>
      </c>
      <c r="CS140" s="515">
        <v>35000</v>
      </c>
      <c r="CT140" s="515">
        <v>35000</v>
      </c>
      <c r="CU140" s="515">
        <v>35000</v>
      </c>
      <c r="CV140" s="515">
        <v>35000</v>
      </c>
      <c r="CW140" s="515">
        <v>35000</v>
      </c>
      <c r="CX140" s="515">
        <v>35000</v>
      </c>
      <c r="CY140" s="515">
        <v>35000</v>
      </c>
      <c r="CZ140" s="515">
        <v>35000</v>
      </c>
      <c r="DA140" s="515">
        <v>35000</v>
      </c>
    </row>
    <row r="141" spans="1:121" s="136" customFormat="1" ht="15" customHeight="1" x14ac:dyDescent="0.25">
      <c r="A141" s="514"/>
      <c r="B141" s="514"/>
      <c r="C141" s="514"/>
      <c r="D141" s="514"/>
      <c r="E141" s="514"/>
      <c r="F141" s="514"/>
      <c r="G141" s="514"/>
      <c r="H141" s="516"/>
      <c r="I141" s="516"/>
      <c r="J141" s="516"/>
      <c r="K141" s="516"/>
      <c r="L141" s="516"/>
      <c r="M141" s="516"/>
      <c r="N141" s="516"/>
      <c r="O141" s="516"/>
      <c r="P141" s="516"/>
      <c r="Q141" s="516"/>
      <c r="R141" s="516"/>
      <c r="S141" s="516"/>
      <c r="T141" s="516"/>
      <c r="U141" s="516"/>
      <c r="V141" s="516"/>
      <c r="W141" s="516"/>
      <c r="X141" s="516"/>
      <c r="Y141" s="516"/>
      <c r="Z141" s="516"/>
      <c r="AA141" s="516"/>
      <c r="AB141" s="516"/>
      <c r="AC141" s="516"/>
      <c r="AD141" s="516"/>
      <c r="AE141" s="516"/>
      <c r="AF141" s="516"/>
      <c r="AG141" s="516"/>
      <c r="AH141" s="516"/>
      <c r="AI141" s="516"/>
      <c r="AJ141" s="516"/>
      <c r="AK141" s="516"/>
      <c r="AL141" s="516"/>
      <c r="AM141" s="516"/>
      <c r="AN141" s="516"/>
      <c r="AO141" s="516"/>
      <c r="AP141" s="516"/>
      <c r="AQ141" s="516"/>
      <c r="AR141" s="516"/>
      <c r="AS141" s="516"/>
      <c r="AT141" s="516"/>
      <c r="AU141" s="516"/>
      <c r="AV141" s="516"/>
      <c r="AW141" s="516"/>
      <c r="AX141" s="516"/>
      <c r="AY141" s="516"/>
      <c r="AZ141" s="516"/>
      <c r="BA141" s="516"/>
      <c r="BB141" s="516"/>
      <c r="BC141" s="516"/>
      <c r="BD141" s="513"/>
      <c r="BE141" s="513"/>
      <c r="BF141" s="513"/>
      <c r="BG141" s="513"/>
      <c r="BH141" s="513"/>
      <c r="BI141" s="513"/>
      <c r="BJ141" s="513"/>
      <c r="BK141" s="513"/>
      <c r="BL141" s="513"/>
      <c r="BM141" s="513"/>
      <c r="BN141" s="513"/>
      <c r="BO141" s="513"/>
      <c r="BP141" s="513"/>
      <c r="BQ141" s="513"/>
      <c r="BR141" s="513"/>
      <c r="BS141" s="513"/>
      <c r="BT141" s="513"/>
      <c r="BU141" s="513"/>
      <c r="BV141" s="513"/>
      <c r="BW141" s="513"/>
      <c r="BX141" s="513"/>
      <c r="BY141" s="513"/>
      <c r="BZ141" s="513"/>
      <c r="CA141" s="513"/>
      <c r="CB141" s="513"/>
      <c r="CC141" s="513"/>
      <c r="CD141" s="513"/>
      <c r="CE141" s="513"/>
      <c r="CF141" s="513"/>
      <c r="CG141" s="513"/>
      <c r="CH141" s="513"/>
      <c r="CI141" s="513"/>
      <c r="CJ141" s="528"/>
      <c r="CK141" s="528"/>
      <c r="CL141" s="528"/>
      <c r="CM141" s="528"/>
      <c r="CN141" s="528"/>
      <c r="CO141" s="528"/>
      <c r="CP141" s="528"/>
      <c r="CQ141" s="528"/>
      <c r="CR141" s="528"/>
      <c r="CS141" s="528"/>
      <c r="CT141" s="528"/>
      <c r="CU141" s="528"/>
      <c r="CV141" s="528"/>
      <c r="CW141" s="528"/>
      <c r="CX141" s="528"/>
      <c r="CY141" s="528"/>
      <c r="CZ141" s="528"/>
      <c r="DA141" s="528"/>
    </row>
    <row r="142" spans="1:121" s="136" customFormat="1" ht="15" customHeight="1" x14ac:dyDescent="0.25">
      <c r="A142" s="514"/>
      <c r="B142" s="514"/>
      <c r="C142" s="514"/>
      <c r="D142" s="514"/>
      <c r="E142" s="514"/>
      <c r="F142" s="514"/>
      <c r="G142" s="514"/>
      <c r="H142" s="518" t="s">
        <v>268</v>
      </c>
      <c r="I142" s="518"/>
      <c r="J142" s="518"/>
      <c r="K142" s="518"/>
      <c r="L142" s="518"/>
      <c r="M142" s="518"/>
      <c r="N142" s="518"/>
      <c r="O142" s="518"/>
      <c r="P142" s="518"/>
      <c r="Q142" s="518"/>
      <c r="R142" s="518"/>
      <c r="S142" s="518"/>
      <c r="T142" s="518"/>
      <c r="U142" s="518"/>
      <c r="V142" s="518"/>
      <c r="W142" s="518"/>
      <c r="X142" s="518"/>
      <c r="Y142" s="518"/>
      <c r="Z142" s="518"/>
      <c r="AA142" s="518"/>
      <c r="AB142" s="518"/>
      <c r="AC142" s="518"/>
      <c r="AD142" s="518"/>
      <c r="AE142" s="518"/>
      <c r="AF142" s="518"/>
      <c r="AG142" s="518"/>
      <c r="AH142" s="518"/>
      <c r="AI142" s="518"/>
      <c r="AJ142" s="518"/>
      <c r="AK142" s="518"/>
      <c r="AL142" s="518"/>
      <c r="AM142" s="518"/>
      <c r="AN142" s="518"/>
      <c r="AO142" s="518"/>
      <c r="AP142" s="518"/>
      <c r="AQ142" s="518"/>
      <c r="AR142" s="518"/>
      <c r="AS142" s="518"/>
      <c r="AT142" s="518"/>
      <c r="AU142" s="518"/>
      <c r="AV142" s="518"/>
      <c r="AW142" s="518"/>
      <c r="AX142" s="518"/>
      <c r="AY142" s="518"/>
      <c r="AZ142" s="518"/>
      <c r="BA142" s="518"/>
      <c r="BB142" s="518"/>
      <c r="BC142" s="519"/>
      <c r="BD142" s="513"/>
      <c r="BE142" s="513"/>
      <c r="BF142" s="513"/>
      <c r="BG142" s="513"/>
      <c r="BH142" s="513"/>
      <c r="BI142" s="513"/>
      <c r="BJ142" s="513"/>
      <c r="BK142" s="513"/>
      <c r="BL142" s="513"/>
      <c r="BM142" s="513"/>
      <c r="BN142" s="513"/>
      <c r="BO142" s="513"/>
      <c r="BP142" s="513"/>
      <c r="BQ142" s="513"/>
      <c r="BR142" s="513"/>
      <c r="BS142" s="513"/>
      <c r="BT142" s="513"/>
      <c r="BU142" s="513"/>
      <c r="BV142" s="513"/>
      <c r="BW142" s="513"/>
      <c r="BX142" s="513"/>
      <c r="BY142" s="513"/>
      <c r="BZ142" s="513"/>
      <c r="CA142" s="513"/>
      <c r="CB142" s="513"/>
      <c r="CC142" s="513"/>
      <c r="CD142" s="513"/>
      <c r="CE142" s="513"/>
      <c r="CF142" s="513"/>
      <c r="CG142" s="513"/>
      <c r="CH142" s="513"/>
      <c r="CI142" s="513"/>
      <c r="CJ142" s="520">
        <f>CJ140</f>
        <v>39800</v>
      </c>
      <c r="CK142" s="520"/>
      <c r="CL142" s="520"/>
      <c r="CM142" s="520"/>
      <c r="CN142" s="520"/>
      <c r="CO142" s="520"/>
      <c r="CP142" s="520"/>
      <c r="CQ142" s="520"/>
      <c r="CR142" s="520"/>
      <c r="CS142" s="520"/>
      <c r="CT142" s="520"/>
      <c r="CU142" s="520"/>
      <c r="CV142" s="520"/>
      <c r="CW142" s="520"/>
      <c r="CX142" s="520"/>
      <c r="CY142" s="520"/>
      <c r="CZ142" s="520"/>
      <c r="DA142" s="520"/>
    </row>
    <row r="143" spans="1:121" ht="10.5" customHeight="1" x14ac:dyDescent="0.25"/>
    <row r="144" spans="1:121" s="204" customFormat="1" ht="35.25" customHeight="1" x14ac:dyDescent="0.2">
      <c r="A144" s="585" t="s">
        <v>322</v>
      </c>
      <c r="B144" s="585"/>
      <c r="C144" s="585"/>
      <c r="D144" s="585"/>
      <c r="E144" s="585"/>
      <c r="F144" s="585"/>
      <c r="G144" s="585"/>
      <c r="H144" s="585"/>
      <c r="I144" s="585"/>
      <c r="J144" s="585"/>
      <c r="K144" s="585"/>
      <c r="L144" s="585"/>
      <c r="M144" s="585"/>
      <c r="N144" s="585"/>
      <c r="O144" s="585"/>
      <c r="P144" s="585"/>
      <c r="Q144" s="585"/>
      <c r="R144" s="585"/>
      <c r="S144" s="585"/>
      <c r="T144" s="585"/>
      <c r="U144" s="585"/>
      <c r="V144" s="585"/>
      <c r="W144" s="585"/>
      <c r="X144" s="585"/>
      <c r="Y144" s="585"/>
      <c r="Z144" s="585"/>
      <c r="AA144" s="585"/>
      <c r="AB144" s="585"/>
      <c r="AC144" s="585"/>
      <c r="AD144" s="585"/>
      <c r="AE144" s="585"/>
      <c r="AF144" s="585"/>
      <c r="AG144" s="585"/>
      <c r="AH144" s="585"/>
      <c r="AI144" s="585"/>
      <c r="AJ144" s="585"/>
      <c r="AK144" s="585"/>
      <c r="AL144" s="585"/>
      <c r="AM144" s="585"/>
      <c r="AN144" s="585"/>
      <c r="AO144" s="585"/>
      <c r="AP144" s="585"/>
      <c r="AQ144" s="585"/>
      <c r="AR144" s="585"/>
      <c r="AS144" s="585"/>
      <c r="AT144" s="585"/>
      <c r="AU144" s="585"/>
      <c r="AV144" s="585"/>
      <c r="AW144" s="585"/>
      <c r="AX144" s="585" t="s">
        <v>731</v>
      </c>
      <c r="AY144" s="585"/>
      <c r="AZ144" s="585"/>
      <c r="BA144" s="585"/>
      <c r="BB144" s="585"/>
      <c r="BC144" s="585"/>
      <c r="BD144" s="585"/>
      <c r="BE144" s="585"/>
      <c r="BF144" s="585"/>
      <c r="BG144" s="585"/>
      <c r="BH144" s="585"/>
      <c r="BI144" s="585"/>
      <c r="BJ144" s="585"/>
      <c r="BK144" s="585"/>
      <c r="BL144" s="585"/>
      <c r="BM144" s="585"/>
      <c r="BN144" s="585"/>
      <c r="BO144" s="585"/>
      <c r="BP144" s="585"/>
      <c r="BQ144" s="585"/>
      <c r="BR144" s="585"/>
      <c r="BS144" s="585"/>
      <c r="BT144" s="585"/>
      <c r="BU144" s="585"/>
      <c r="BV144" s="585"/>
      <c r="BW144" s="585"/>
      <c r="BX144" s="585"/>
      <c r="BY144" s="585"/>
      <c r="BZ144" s="585"/>
      <c r="CA144" s="585"/>
      <c r="CB144" s="585"/>
      <c r="CC144" s="585"/>
      <c r="CD144" s="585"/>
      <c r="CE144" s="585"/>
      <c r="CF144" s="585"/>
      <c r="CG144" s="585"/>
      <c r="CH144" s="585"/>
      <c r="CI144" s="585"/>
      <c r="CJ144" s="585"/>
      <c r="CK144" s="585"/>
      <c r="CL144" s="585"/>
      <c r="CM144" s="585"/>
      <c r="CN144" s="585"/>
      <c r="CO144" s="585"/>
      <c r="CP144" s="585"/>
      <c r="CQ144" s="585"/>
      <c r="CR144" s="585"/>
      <c r="CS144" s="585"/>
      <c r="CT144" s="585"/>
      <c r="CU144" s="585"/>
      <c r="CV144" s="585"/>
      <c r="CW144" s="585"/>
      <c r="CX144" s="585"/>
      <c r="CY144" s="585"/>
      <c r="CZ144" s="585"/>
      <c r="DA144" s="585"/>
      <c r="DJ144" s="524">
        <v>222</v>
      </c>
      <c r="DK144" s="524"/>
      <c r="DL144" s="524"/>
      <c r="DM144" s="524"/>
      <c r="DN144" s="524"/>
      <c r="DO144" s="524"/>
      <c r="DP144" s="524"/>
      <c r="DQ144" s="524"/>
    </row>
    <row r="145" spans="1:119" ht="10.5" customHeight="1" x14ac:dyDescent="0.25"/>
    <row r="146" spans="1:119" s="134" customFormat="1" ht="45" customHeight="1" x14ac:dyDescent="0.25">
      <c r="A146" s="525" t="s">
        <v>259</v>
      </c>
      <c r="B146" s="526"/>
      <c r="C146" s="526"/>
      <c r="D146" s="526"/>
      <c r="E146" s="526"/>
      <c r="F146" s="526"/>
      <c r="G146" s="527"/>
      <c r="H146" s="525" t="s">
        <v>310</v>
      </c>
      <c r="I146" s="526"/>
      <c r="J146" s="526"/>
      <c r="K146" s="526"/>
      <c r="L146" s="526"/>
      <c r="M146" s="526"/>
      <c r="N146" s="526"/>
      <c r="O146" s="526"/>
      <c r="P146" s="526"/>
      <c r="Q146" s="526"/>
      <c r="R146" s="526"/>
      <c r="S146" s="526"/>
      <c r="T146" s="526"/>
      <c r="U146" s="526"/>
      <c r="V146" s="526"/>
      <c r="W146" s="526"/>
      <c r="X146" s="526"/>
      <c r="Y146" s="526"/>
      <c r="Z146" s="526"/>
      <c r="AA146" s="526"/>
      <c r="AB146" s="526"/>
      <c r="AC146" s="526"/>
      <c r="AD146" s="526"/>
      <c r="AE146" s="526"/>
      <c r="AF146" s="526"/>
      <c r="AG146" s="526"/>
      <c r="AH146" s="526"/>
      <c r="AI146" s="526"/>
      <c r="AJ146" s="526"/>
      <c r="AK146" s="526"/>
      <c r="AL146" s="526"/>
      <c r="AM146" s="526"/>
      <c r="AN146" s="526"/>
      <c r="AO146" s="526"/>
      <c r="AP146" s="526"/>
      <c r="AQ146" s="526"/>
      <c r="AR146" s="526"/>
      <c r="AS146" s="526"/>
      <c r="AT146" s="526"/>
      <c r="AU146" s="526"/>
      <c r="AV146" s="526"/>
      <c r="AW146" s="526"/>
      <c r="AX146" s="526"/>
      <c r="AY146" s="526"/>
      <c r="AZ146" s="526"/>
      <c r="BA146" s="526"/>
      <c r="BB146" s="526"/>
      <c r="BC146" s="527"/>
      <c r="BD146" s="525" t="s">
        <v>323</v>
      </c>
      <c r="BE146" s="526"/>
      <c r="BF146" s="526"/>
      <c r="BG146" s="526"/>
      <c r="BH146" s="526"/>
      <c r="BI146" s="526"/>
      <c r="BJ146" s="526"/>
      <c r="BK146" s="526"/>
      <c r="BL146" s="526"/>
      <c r="BM146" s="526"/>
      <c r="BN146" s="526"/>
      <c r="BO146" s="526"/>
      <c r="BP146" s="526"/>
      <c r="BQ146" s="526"/>
      <c r="BR146" s="526"/>
      <c r="BS146" s="527"/>
      <c r="BT146" s="525" t="s">
        <v>324</v>
      </c>
      <c r="BU146" s="526"/>
      <c r="BV146" s="526"/>
      <c r="BW146" s="526"/>
      <c r="BX146" s="526"/>
      <c r="BY146" s="526"/>
      <c r="BZ146" s="526"/>
      <c r="CA146" s="526"/>
      <c r="CB146" s="526"/>
      <c r="CC146" s="526"/>
      <c r="CD146" s="526"/>
      <c r="CE146" s="526"/>
      <c r="CF146" s="526"/>
      <c r="CG146" s="526"/>
      <c r="CH146" s="526"/>
      <c r="CI146" s="527"/>
      <c r="CJ146" s="525" t="s">
        <v>325</v>
      </c>
      <c r="CK146" s="526"/>
      <c r="CL146" s="526"/>
      <c r="CM146" s="526"/>
      <c r="CN146" s="526"/>
      <c r="CO146" s="526"/>
      <c r="CP146" s="526"/>
      <c r="CQ146" s="526"/>
      <c r="CR146" s="526"/>
      <c r="CS146" s="526"/>
      <c r="CT146" s="526"/>
      <c r="CU146" s="526"/>
      <c r="CV146" s="526"/>
      <c r="CW146" s="526"/>
      <c r="CX146" s="526"/>
      <c r="CY146" s="526"/>
      <c r="CZ146" s="526"/>
      <c r="DA146" s="527"/>
    </row>
    <row r="147" spans="1:119" s="135" customFormat="1" ht="12.75" x14ac:dyDescent="0.25">
      <c r="A147" s="517">
        <v>1</v>
      </c>
      <c r="B147" s="517"/>
      <c r="C147" s="517"/>
      <c r="D147" s="517"/>
      <c r="E147" s="517"/>
      <c r="F147" s="517"/>
      <c r="G147" s="517"/>
      <c r="H147" s="517">
        <v>2</v>
      </c>
      <c r="I147" s="517"/>
      <c r="J147" s="517"/>
      <c r="K147" s="517"/>
      <c r="L147" s="517"/>
      <c r="M147" s="517"/>
      <c r="N147" s="517"/>
      <c r="O147" s="517"/>
      <c r="P147" s="517"/>
      <c r="Q147" s="517"/>
      <c r="R147" s="517"/>
      <c r="S147" s="517"/>
      <c r="T147" s="517"/>
      <c r="U147" s="517"/>
      <c r="V147" s="517"/>
      <c r="W147" s="517"/>
      <c r="X147" s="517"/>
      <c r="Y147" s="517"/>
      <c r="Z147" s="517"/>
      <c r="AA147" s="517"/>
      <c r="AB147" s="517"/>
      <c r="AC147" s="517"/>
      <c r="AD147" s="517"/>
      <c r="AE147" s="517"/>
      <c r="AF147" s="517"/>
      <c r="AG147" s="517"/>
      <c r="AH147" s="517"/>
      <c r="AI147" s="517"/>
      <c r="AJ147" s="517"/>
      <c r="AK147" s="517"/>
      <c r="AL147" s="517"/>
      <c r="AM147" s="517"/>
      <c r="AN147" s="517"/>
      <c r="AO147" s="517"/>
      <c r="AP147" s="517"/>
      <c r="AQ147" s="517"/>
      <c r="AR147" s="517"/>
      <c r="AS147" s="517"/>
      <c r="AT147" s="517"/>
      <c r="AU147" s="517"/>
      <c r="AV147" s="517"/>
      <c r="AW147" s="517"/>
      <c r="AX147" s="517"/>
      <c r="AY147" s="517"/>
      <c r="AZ147" s="517"/>
      <c r="BA147" s="517"/>
      <c r="BB147" s="517"/>
      <c r="BC147" s="517"/>
      <c r="BD147" s="517">
        <v>3</v>
      </c>
      <c r="BE147" s="517"/>
      <c r="BF147" s="517"/>
      <c r="BG147" s="517"/>
      <c r="BH147" s="517"/>
      <c r="BI147" s="517"/>
      <c r="BJ147" s="517"/>
      <c r="BK147" s="517"/>
      <c r="BL147" s="517"/>
      <c r="BM147" s="517"/>
      <c r="BN147" s="517"/>
      <c r="BO147" s="517"/>
      <c r="BP147" s="517"/>
      <c r="BQ147" s="517"/>
      <c r="BR147" s="517"/>
      <c r="BS147" s="517"/>
      <c r="BT147" s="517">
        <v>4</v>
      </c>
      <c r="BU147" s="517"/>
      <c r="BV147" s="517"/>
      <c r="BW147" s="517"/>
      <c r="BX147" s="517"/>
      <c r="BY147" s="517"/>
      <c r="BZ147" s="517"/>
      <c r="CA147" s="517"/>
      <c r="CB147" s="517"/>
      <c r="CC147" s="517"/>
      <c r="CD147" s="517"/>
      <c r="CE147" s="517"/>
      <c r="CF147" s="517"/>
      <c r="CG147" s="517"/>
      <c r="CH147" s="517"/>
      <c r="CI147" s="517"/>
      <c r="CJ147" s="517">
        <v>5</v>
      </c>
      <c r="CK147" s="517"/>
      <c r="CL147" s="517"/>
      <c r="CM147" s="517"/>
      <c r="CN147" s="517"/>
      <c r="CO147" s="517"/>
      <c r="CP147" s="517"/>
      <c r="CQ147" s="517"/>
      <c r="CR147" s="517"/>
      <c r="CS147" s="517"/>
      <c r="CT147" s="517"/>
      <c r="CU147" s="517"/>
      <c r="CV147" s="517"/>
      <c r="CW147" s="517"/>
      <c r="CX147" s="517"/>
      <c r="CY147" s="517"/>
      <c r="CZ147" s="517"/>
      <c r="DA147" s="517"/>
    </row>
    <row r="148" spans="1:119" s="136" customFormat="1" ht="67.5" customHeight="1" x14ac:dyDescent="0.25">
      <c r="A148" s="514"/>
      <c r="B148" s="514"/>
      <c r="C148" s="514"/>
      <c r="D148" s="514"/>
      <c r="E148" s="514"/>
      <c r="F148" s="514"/>
      <c r="G148" s="514"/>
      <c r="H148" s="521" t="s">
        <v>732</v>
      </c>
      <c r="I148" s="522" t="s">
        <v>455</v>
      </c>
      <c r="J148" s="522"/>
      <c r="K148" s="522" t="s">
        <v>455</v>
      </c>
      <c r="L148" s="522" t="s">
        <v>455</v>
      </c>
      <c r="M148" s="522" t="s">
        <v>455</v>
      </c>
      <c r="N148" s="522" t="s">
        <v>455</v>
      </c>
      <c r="O148" s="522" t="s">
        <v>455</v>
      </c>
      <c r="P148" s="522" t="s">
        <v>455</v>
      </c>
      <c r="Q148" s="522" t="s">
        <v>455</v>
      </c>
      <c r="R148" s="522" t="s">
        <v>455</v>
      </c>
      <c r="S148" s="522" t="s">
        <v>455</v>
      </c>
      <c r="T148" s="522" t="s">
        <v>455</v>
      </c>
      <c r="U148" s="522" t="s">
        <v>455</v>
      </c>
      <c r="V148" s="522" t="s">
        <v>455</v>
      </c>
      <c r="W148" s="522" t="s">
        <v>455</v>
      </c>
      <c r="X148" s="522" t="s">
        <v>455</v>
      </c>
      <c r="Y148" s="522" t="s">
        <v>455</v>
      </c>
      <c r="Z148" s="522" t="s">
        <v>455</v>
      </c>
      <c r="AA148" s="522" t="s">
        <v>455</v>
      </c>
      <c r="AB148" s="522" t="s">
        <v>455</v>
      </c>
      <c r="AC148" s="522" t="s">
        <v>455</v>
      </c>
      <c r="AD148" s="522" t="s">
        <v>455</v>
      </c>
      <c r="AE148" s="522" t="s">
        <v>455</v>
      </c>
      <c r="AF148" s="522" t="s">
        <v>455</v>
      </c>
      <c r="AG148" s="522" t="s">
        <v>455</v>
      </c>
      <c r="AH148" s="522" t="s">
        <v>455</v>
      </c>
      <c r="AI148" s="522" t="s">
        <v>455</v>
      </c>
      <c r="AJ148" s="522" t="s">
        <v>455</v>
      </c>
      <c r="AK148" s="522" t="s">
        <v>455</v>
      </c>
      <c r="AL148" s="522" t="s">
        <v>455</v>
      </c>
      <c r="AM148" s="522" t="s">
        <v>455</v>
      </c>
      <c r="AN148" s="522" t="s">
        <v>455</v>
      </c>
      <c r="AO148" s="522" t="s">
        <v>455</v>
      </c>
      <c r="AP148" s="522" t="s">
        <v>455</v>
      </c>
      <c r="AQ148" s="522" t="s">
        <v>455</v>
      </c>
      <c r="AR148" s="522" t="s">
        <v>455</v>
      </c>
      <c r="AS148" s="522" t="s">
        <v>455</v>
      </c>
      <c r="AT148" s="522" t="s">
        <v>455</v>
      </c>
      <c r="AU148" s="522" t="s">
        <v>455</v>
      </c>
      <c r="AV148" s="522" t="s">
        <v>455</v>
      </c>
      <c r="AW148" s="522" t="s">
        <v>455</v>
      </c>
      <c r="AX148" s="522" t="s">
        <v>455</v>
      </c>
      <c r="AY148" s="522" t="s">
        <v>455</v>
      </c>
      <c r="AZ148" s="522" t="s">
        <v>455</v>
      </c>
      <c r="BA148" s="522" t="s">
        <v>455</v>
      </c>
      <c r="BB148" s="522" t="s">
        <v>455</v>
      </c>
      <c r="BC148" s="523" t="s">
        <v>455</v>
      </c>
      <c r="BD148" s="513">
        <v>5</v>
      </c>
      <c r="BE148" s="513"/>
      <c r="BF148" s="513"/>
      <c r="BG148" s="513"/>
      <c r="BH148" s="513"/>
      <c r="BI148" s="513"/>
      <c r="BJ148" s="513"/>
      <c r="BK148" s="513"/>
      <c r="BL148" s="513"/>
      <c r="BM148" s="513"/>
      <c r="BN148" s="513"/>
      <c r="BO148" s="513"/>
      <c r="BP148" s="513"/>
      <c r="BQ148" s="513"/>
      <c r="BR148" s="513"/>
      <c r="BS148" s="513"/>
      <c r="BT148" s="584">
        <f>CJ148/BD148</f>
        <v>11520</v>
      </c>
      <c r="BU148" s="584" t="s">
        <v>468</v>
      </c>
      <c r="BV148" s="584" t="s">
        <v>468</v>
      </c>
      <c r="BW148" s="584" t="s">
        <v>468</v>
      </c>
      <c r="BX148" s="584" t="s">
        <v>468</v>
      </c>
      <c r="BY148" s="584" t="s">
        <v>468</v>
      </c>
      <c r="BZ148" s="584" t="s">
        <v>468</v>
      </c>
      <c r="CA148" s="584" t="s">
        <v>468</v>
      </c>
      <c r="CB148" s="584" t="s">
        <v>468</v>
      </c>
      <c r="CC148" s="584" t="s">
        <v>468</v>
      </c>
      <c r="CD148" s="584" t="s">
        <v>468</v>
      </c>
      <c r="CE148" s="584" t="s">
        <v>468</v>
      </c>
      <c r="CF148" s="584" t="s">
        <v>468</v>
      </c>
      <c r="CG148" s="584" t="s">
        <v>468</v>
      </c>
      <c r="CH148" s="584" t="s">
        <v>468</v>
      </c>
      <c r="CI148" s="584" t="s">
        <v>468</v>
      </c>
      <c r="CJ148" s="515">
        <v>57600</v>
      </c>
      <c r="CK148" s="515"/>
      <c r="CL148" s="515"/>
      <c r="CM148" s="515"/>
      <c r="CN148" s="515"/>
      <c r="CO148" s="515"/>
      <c r="CP148" s="515"/>
      <c r="CQ148" s="515"/>
      <c r="CR148" s="515"/>
      <c r="CS148" s="515"/>
      <c r="CT148" s="515"/>
      <c r="CU148" s="515"/>
      <c r="CV148" s="515"/>
      <c r="CW148" s="515"/>
      <c r="CX148" s="515"/>
      <c r="CY148" s="515"/>
      <c r="CZ148" s="515"/>
      <c r="DA148" s="515"/>
    </row>
    <row r="149" spans="1:119" s="136" customFormat="1" ht="15" customHeight="1" x14ac:dyDescent="0.25">
      <c r="A149" s="514"/>
      <c r="B149" s="514"/>
      <c r="C149" s="514"/>
      <c r="D149" s="514"/>
      <c r="E149" s="514"/>
      <c r="F149" s="514"/>
      <c r="G149" s="514"/>
      <c r="H149" s="516"/>
      <c r="I149" s="516"/>
      <c r="J149" s="516"/>
      <c r="K149" s="516"/>
      <c r="L149" s="516"/>
      <c r="M149" s="516"/>
      <c r="N149" s="516"/>
      <c r="O149" s="516"/>
      <c r="P149" s="516"/>
      <c r="Q149" s="516"/>
      <c r="R149" s="516"/>
      <c r="S149" s="516"/>
      <c r="T149" s="516"/>
      <c r="U149" s="516"/>
      <c r="V149" s="516"/>
      <c r="W149" s="516"/>
      <c r="X149" s="516"/>
      <c r="Y149" s="516"/>
      <c r="Z149" s="516"/>
      <c r="AA149" s="516"/>
      <c r="AB149" s="516"/>
      <c r="AC149" s="516"/>
      <c r="AD149" s="516"/>
      <c r="AE149" s="516"/>
      <c r="AF149" s="516"/>
      <c r="AG149" s="516"/>
      <c r="AH149" s="516"/>
      <c r="AI149" s="516"/>
      <c r="AJ149" s="516"/>
      <c r="AK149" s="516"/>
      <c r="AL149" s="516"/>
      <c r="AM149" s="516"/>
      <c r="AN149" s="516"/>
      <c r="AO149" s="516"/>
      <c r="AP149" s="516"/>
      <c r="AQ149" s="516"/>
      <c r="AR149" s="516"/>
      <c r="AS149" s="516"/>
      <c r="AT149" s="516"/>
      <c r="AU149" s="516"/>
      <c r="AV149" s="516"/>
      <c r="AW149" s="516"/>
      <c r="AX149" s="516"/>
      <c r="AY149" s="516"/>
      <c r="AZ149" s="516"/>
      <c r="BA149" s="516"/>
      <c r="BB149" s="516"/>
      <c r="BC149" s="516"/>
      <c r="BD149" s="513"/>
      <c r="BE149" s="513"/>
      <c r="BF149" s="513"/>
      <c r="BG149" s="513"/>
      <c r="BH149" s="513"/>
      <c r="BI149" s="513"/>
      <c r="BJ149" s="513"/>
      <c r="BK149" s="513"/>
      <c r="BL149" s="513"/>
      <c r="BM149" s="513"/>
      <c r="BN149" s="513"/>
      <c r="BO149" s="513"/>
      <c r="BP149" s="513"/>
      <c r="BQ149" s="513"/>
      <c r="BR149" s="513"/>
      <c r="BS149" s="513"/>
      <c r="BT149" s="513"/>
      <c r="BU149" s="513"/>
      <c r="BV149" s="513"/>
      <c r="BW149" s="513"/>
      <c r="BX149" s="513"/>
      <c r="BY149" s="513"/>
      <c r="BZ149" s="513"/>
      <c r="CA149" s="513"/>
      <c r="CB149" s="513"/>
      <c r="CC149" s="513"/>
      <c r="CD149" s="513"/>
      <c r="CE149" s="513"/>
      <c r="CF149" s="513"/>
      <c r="CG149" s="513"/>
      <c r="CH149" s="513"/>
      <c r="CI149" s="513"/>
      <c r="CJ149" s="528"/>
      <c r="CK149" s="528"/>
      <c r="CL149" s="528"/>
      <c r="CM149" s="528"/>
      <c r="CN149" s="528"/>
      <c r="CO149" s="528"/>
      <c r="CP149" s="528"/>
      <c r="CQ149" s="528"/>
      <c r="CR149" s="528"/>
      <c r="CS149" s="528"/>
      <c r="CT149" s="528"/>
      <c r="CU149" s="528"/>
      <c r="CV149" s="528"/>
      <c r="CW149" s="528"/>
      <c r="CX149" s="528"/>
      <c r="CY149" s="528"/>
      <c r="CZ149" s="528"/>
      <c r="DA149" s="528"/>
    </row>
    <row r="150" spans="1:119" s="136" customFormat="1" ht="15" customHeight="1" x14ac:dyDescent="0.25">
      <c r="A150" s="514"/>
      <c r="B150" s="514"/>
      <c r="C150" s="514"/>
      <c r="D150" s="514"/>
      <c r="E150" s="514"/>
      <c r="F150" s="514"/>
      <c r="G150" s="514"/>
      <c r="H150" s="518" t="s">
        <v>268</v>
      </c>
      <c r="I150" s="518"/>
      <c r="J150" s="518"/>
      <c r="K150" s="518"/>
      <c r="L150" s="518"/>
      <c r="M150" s="518"/>
      <c r="N150" s="518"/>
      <c r="O150" s="518"/>
      <c r="P150" s="518"/>
      <c r="Q150" s="518"/>
      <c r="R150" s="518"/>
      <c r="S150" s="518"/>
      <c r="T150" s="518"/>
      <c r="U150" s="518"/>
      <c r="V150" s="518"/>
      <c r="W150" s="518"/>
      <c r="X150" s="518"/>
      <c r="Y150" s="518"/>
      <c r="Z150" s="518"/>
      <c r="AA150" s="518"/>
      <c r="AB150" s="518"/>
      <c r="AC150" s="518"/>
      <c r="AD150" s="518"/>
      <c r="AE150" s="518"/>
      <c r="AF150" s="518"/>
      <c r="AG150" s="518"/>
      <c r="AH150" s="518"/>
      <c r="AI150" s="518"/>
      <c r="AJ150" s="518"/>
      <c r="AK150" s="518"/>
      <c r="AL150" s="518"/>
      <c r="AM150" s="518"/>
      <c r="AN150" s="518"/>
      <c r="AO150" s="518"/>
      <c r="AP150" s="518"/>
      <c r="AQ150" s="518"/>
      <c r="AR150" s="518"/>
      <c r="AS150" s="518"/>
      <c r="AT150" s="518"/>
      <c r="AU150" s="518"/>
      <c r="AV150" s="518"/>
      <c r="AW150" s="518"/>
      <c r="AX150" s="518"/>
      <c r="AY150" s="518"/>
      <c r="AZ150" s="518"/>
      <c r="BA150" s="518"/>
      <c r="BB150" s="518"/>
      <c r="BC150" s="519"/>
      <c r="BD150" s="513"/>
      <c r="BE150" s="513"/>
      <c r="BF150" s="513"/>
      <c r="BG150" s="513"/>
      <c r="BH150" s="513"/>
      <c r="BI150" s="513"/>
      <c r="BJ150" s="513"/>
      <c r="BK150" s="513"/>
      <c r="BL150" s="513"/>
      <c r="BM150" s="513"/>
      <c r="BN150" s="513"/>
      <c r="BO150" s="513"/>
      <c r="BP150" s="513"/>
      <c r="BQ150" s="513"/>
      <c r="BR150" s="513"/>
      <c r="BS150" s="513"/>
      <c r="BT150" s="513"/>
      <c r="BU150" s="513"/>
      <c r="BV150" s="513"/>
      <c r="BW150" s="513"/>
      <c r="BX150" s="513"/>
      <c r="BY150" s="513"/>
      <c r="BZ150" s="513"/>
      <c r="CA150" s="513"/>
      <c r="CB150" s="513"/>
      <c r="CC150" s="513"/>
      <c r="CD150" s="513"/>
      <c r="CE150" s="513"/>
      <c r="CF150" s="513"/>
      <c r="CG150" s="513"/>
      <c r="CH150" s="513"/>
      <c r="CI150" s="513"/>
      <c r="CJ150" s="520">
        <f>CJ148</f>
        <v>57600</v>
      </c>
      <c r="CK150" s="520"/>
      <c r="CL150" s="520"/>
      <c r="CM150" s="520"/>
      <c r="CN150" s="520"/>
      <c r="CO150" s="520"/>
      <c r="CP150" s="520"/>
      <c r="CQ150" s="520"/>
      <c r="CR150" s="520"/>
      <c r="CS150" s="520"/>
      <c r="CT150" s="520"/>
      <c r="CU150" s="520"/>
      <c r="CV150" s="520"/>
      <c r="CW150" s="520"/>
      <c r="CX150" s="520"/>
      <c r="CY150" s="520"/>
      <c r="CZ150" s="520"/>
      <c r="DA150" s="520"/>
    </row>
    <row r="151" spans="1:119" ht="10.5" customHeight="1" x14ac:dyDescent="0.25"/>
    <row r="152" spans="1:119" s="133" customFormat="1" ht="14.25" x14ac:dyDescent="0.2">
      <c r="A152" s="524" t="s">
        <v>326</v>
      </c>
      <c r="B152" s="524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4"/>
      <c r="T152" s="524"/>
      <c r="U152" s="524"/>
      <c r="V152" s="524"/>
      <c r="W152" s="524"/>
      <c r="X152" s="524"/>
      <c r="Y152" s="524"/>
      <c r="Z152" s="524"/>
      <c r="AA152" s="524"/>
      <c r="AB152" s="524"/>
      <c r="AC152" s="524"/>
      <c r="AD152" s="524"/>
      <c r="AE152" s="524"/>
      <c r="AF152" s="524"/>
      <c r="AG152" s="524"/>
      <c r="AH152" s="524"/>
      <c r="AI152" s="524"/>
      <c r="AJ152" s="524"/>
      <c r="AK152" s="524"/>
      <c r="AL152" s="524"/>
      <c r="AM152" s="524"/>
      <c r="AN152" s="524"/>
      <c r="AO152" s="524"/>
      <c r="AP152" s="524"/>
      <c r="AQ152" s="524"/>
      <c r="AR152" s="524"/>
      <c r="AS152" s="524"/>
      <c r="AT152" s="524"/>
      <c r="AU152" s="524"/>
      <c r="AV152" s="524"/>
      <c r="AW152" s="524"/>
      <c r="AX152" s="524"/>
      <c r="AY152" s="524"/>
      <c r="AZ152" s="524"/>
      <c r="BA152" s="524"/>
      <c r="BB152" s="524"/>
      <c r="BC152" s="524"/>
      <c r="BD152" s="524"/>
      <c r="BE152" s="524"/>
      <c r="BF152" s="524"/>
      <c r="BG152" s="524"/>
      <c r="BH152" s="524"/>
      <c r="BI152" s="524"/>
      <c r="BJ152" s="524"/>
      <c r="BK152" s="524"/>
      <c r="BL152" s="524"/>
      <c r="BM152" s="524"/>
      <c r="BN152" s="524"/>
      <c r="BO152" s="524"/>
      <c r="BP152" s="524"/>
      <c r="BQ152" s="524"/>
      <c r="BR152" s="524"/>
      <c r="BS152" s="524"/>
      <c r="BT152" s="524"/>
      <c r="BU152" s="524"/>
      <c r="BV152" s="524"/>
      <c r="BW152" s="524"/>
      <c r="BX152" s="524"/>
      <c r="BY152" s="524"/>
      <c r="BZ152" s="524"/>
      <c r="CA152" s="524"/>
      <c r="CB152" s="524"/>
      <c r="CC152" s="524"/>
      <c r="CD152" s="524"/>
      <c r="CE152" s="524"/>
      <c r="CF152" s="524"/>
      <c r="CG152" s="524"/>
      <c r="CH152" s="524"/>
      <c r="CI152" s="524"/>
      <c r="CJ152" s="524"/>
      <c r="CK152" s="524"/>
      <c r="CL152" s="524"/>
      <c r="CM152" s="524"/>
      <c r="CN152" s="524"/>
      <c r="CO152" s="524"/>
      <c r="CP152" s="524"/>
      <c r="CQ152" s="524"/>
      <c r="CR152" s="524"/>
      <c r="CS152" s="524"/>
      <c r="CT152" s="524"/>
      <c r="CU152" s="524"/>
      <c r="CV152" s="524"/>
      <c r="CW152" s="524"/>
      <c r="CX152" s="524"/>
      <c r="CY152" s="524"/>
      <c r="CZ152" s="524"/>
      <c r="DA152" s="524"/>
      <c r="DI152" s="524">
        <v>223</v>
      </c>
      <c r="DJ152" s="524"/>
      <c r="DK152" s="524"/>
      <c r="DL152" s="524"/>
      <c r="DM152" s="524"/>
      <c r="DN152" s="524"/>
      <c r="DO152" s="524"/>
    </row>
    <row r="153" spans="1:119" ht="10.5" customHeight="1" x14ac:dyDescent="0.25"/>
    <row r="154" spans="1:119" s="134" customFormat="1" ht="45" customHeight="1" x14ac:dyDescent="0.25">
      <c r="A154" s="535" t="s">
        <v>259</v>
      </c>
      <c r="B154" s="536"/>
      <c r="C154" s="536"/>
      <c r="D154" s="536"/>
      <c r="E154" s="536"/>
      <c r="F154" s="536"/>
      <c r="G154" s="537"/>
      <c r="H154" s="535" t="s">
        <v>0</v>
      </c>
      <c r="I154" s="536"/>
      <c r="J154" s="536"/>
      <c r="K154" s="536"/>
      <c r="L154" s="536"/>
      <c r="M154" s="536"/>
      <c r="N154" s="536"/>
      <c r="O154" s="536"/>
      <c r="P154" s="536"/>
      <c r="Q154" s="536"/>
      <c r="R154" s="536"/>
      <c r="S154" s="536"/>
      <c r="T154" s="536"/>
      <c r="U154" s="536"/>
      <c r="V154" s="536"/>
      <c r="W154" s="536"/>
      <c r="X154" s="536"/>
      <c r="Y154" s="536"/>
      <c r="Z154" s="536"/>
      <c r="AA154" s="536"/>
      <c r="AB154" s="536"/>
      <c r="AC154" s="536"/>
      <c r="AD154" s="536"/>
      <c r="AE154" s="536"/>
      <c r="AF154" s="536"/>
      <c r="AG154" s="536"/>
      <c r="AH154" s="536"/>
      <c r="AI154" s="536"/>
      <c r="AJ154" s="536"/>
      <c r="AK154" s="536"/>
      <c r="AL154" s="536"/>
      <c r="AM154" s="536"/>
      <c r="AN154" s="536"/>
      <c r="AO154" s="537"/>
      <c r="AP154" s="535" t="s">
        <v>327</v>
      </c>
      <c r="AQ154" s="536"/>
      <c r="AR154" s="536"/>
      <c r="AS154" s="536"/>
      <c r="AT154" s="536"/>
      <c r="AU154" s="536"/>
      <c r="AV154" s="536"/>
      <c r="AW154" s="536"/>
      <c r="AX154" s="536"/>
      <c r="AY154" s="536"/>
      <c r="AZ154" s="536"/>
      <c r="BA154" s="536"/>
      <c r="BB154" s="536"/>
      <c r="BC154" s="536"/>
      <c r="BD154" s="536"/>
      <c r="BE154" s="537"/>
      <c r="BF154" s="535" t="s">
        <v>328</v>
      </c>
      <c r="BG154" s="536"/>
      <c r="BH154" s="536"/>
      <c r="BI154" s="536"/>
      <c r="BJ154" s="536"/>
      <c r="BK154" s="536"/>
      <c r="BL154" s="536"/>
      <c r="BM154" s="536"/>
      <c r="BN154" s="536"/>
      <c r="BO154" s="536"/>
      <c r="BP154" s="536"/>
      <c r="BQ154" s="536"/>
      <c r="BR154" s="536"/>
      <c r="BS154" s="536"/>
      <c r="BT154" s="536"/>
      <c r="BU154" s="537"/>
      <c r="BV154" s="535" t="s">
        <v>329</v>
      </c>
      <c r="BW154" s="536"/>
      <c r="BX154" s="536"/>
      <c r="BY154" s="536"/>
      <c r="BZ154" s="536"/>
      <c r="CA154" s="536"/>
      <c r="CB154" s="536"/>
      <c r="CC154" s="536"/>
      <c r="CD154" s="536"/>
      <c r="CE154" s="536"/>
      <c r="CF154" s="536"/>
      <c r="CG154" s="536"/>
      <c r="CH154" s="536"/>
      <c r="CI154" s="536"/>
      <c r="CJ154" s="536"/>
      <c r="CK154" s="537"/>
      <c r="CL154" s="535" t="s">
        <v>330</v>
      </c>
      <c r="CM154" s="536"/>
      <c r="CN154" s="536"/>
      <c r="CO154" s="536"/>
      <c r="CP154" s="536"/>
      <c r="CQ154" s="536"/>
      <c r="CR154" s="536"/>
      <c r="CS154" s="536"/>
      <c r="CT154" s="536"/>
      <c r="CU154" s="536"/>
      <c r="CV154" s="536"/>
      <c r="CW154" s="536"/>
      <c r="CX154" s="536"/>
      <c r="CY154" s="536"/>
      <c r="CZ154" s="536"/>
      <c r="DA154" s="537"/>
    </row>
    <row r="155" spans="1:119" s="135" customFormat="1" ht="12.75" x14ac:dyDescent="0.25">
      <c r="A155" s="517">
        <v>1</v>
      </c>
      <c r="B155" s="517"/>
      <c r="C155" s="517"/>
      <c r="D155" s="517"/>
      <c r="E155" s="517"/>
      <c r="F155" s="517"/>
      <c r="G155" s="517"/>
      <c r="H155" s="517">
        <v>2</v>
      </c>
      <c r="I155" s="517"/>
      <c r="J155" s="517"/>
      <c r="K155" s="517"/>
      <c r="L155" s="517"/>
      <c r="M155" s="517"/>
      <c r="N155" s="517"/>
      <c r="O155" s="517"/>
      <c r="P155" s="517"/>
      <c r="Q155" s="517"/>
      <c r="R155" s="517"/>
      <c r="S155" s="517"/>
      <c r="T155" s="517"/>
      <c r="U155" s="517"/>
      <c r="V155" s="517"/>
      <c r="W155" s="517"/>
      <c r="X155" s="517"/>
      <c r="Y155" s="517"/>
      <c r="Z155" s="517"/>
      <c r="AA155" s="517"/>
      <c r="AB155" s="517"/>
      <c r="AC155" s="517"/>
      <c r="AD155" s="517"/>
      <c r="AE155" s="517"/>
      <c r="AF155" s="517"/>
      <c r="AG155" s="517"/>
      <c r="AH155" s="517"/>
      <c r="AI155" s="517"/>
      <c r="AJ155" s="517"/>
      <c r="AK155" s="517"/>
      <c r="AL155" s="517"/>
      <c r="AM155" s="517"/>
      <c r="AN155" s="517"/>
      <c r="AO155" s="517"/>
      <c r="AP155" s="517">
        <v>4</v>
      </c>
      <c r="AQ155" s="517"/>
      <c r="AR155" s="517"/>
      <c r="AS155" s="517"/>
      <c r="AT155" s="517"/>
      <c r="AU155" s="517"/>
      <c r="AV155" s="517"/>
      <c r="AW155" s="517"/>
      <c r="AX155" s="517"/>
      <c r="AY155" s="517"/>
      <c r="AZ155" s="517"/>
      <c r="BA155" s="517"/>
      <c r="BB155" s="517"/>
      <c r="BC155" s="517"/>
      <c r="BD155" s="517"/>
      <c r="BE155" s="517"/>
      <c r="BF155" s="517">
        <v>5</v>
      </c>
      <c r="BG155" s="517"/>
      <c r="BH155" s="517"/>
      <c r="BI155" s="517"/>
      <c r="BJ155" s="517"/>
      <c r="BK155" s="517"/>
      <c r="BL155" s="517"/>
      <c r="BM155" s="517"/>
      <c r="BN155" s="517"/>
      <c r="BO155" s="517"/>
      <c r="BP155" s="517"/>
      <c r="BQ155" s="517"/>
      <c r="BR155" s="517"/>
      <c r="BS155" s="517"/>
      <c r="BT155" s="517"/>
      <c r="BU155" s="517"/>
      <c r="BV155" s="517">
        <v>6</v>
      </c>
      <c r="BW155" s="517"/>
      <c r="BX155" s="517"/>
      <c r="BY155" s="517"/>
      <c r="BZ155" s="517"/>
      <c r="CA155" s="517"/>
      <c r="CB155" s="517"/>
      <c r="CC155" s="517"/>
      <c r="CD155" s="517"/>
      <c r="CE155" s="517"/>
      <c r="CF155" s="517"/>
      <c r="CG155" s="517"/>
      <c r="CH155" s="517"/>
      <c r="CI155" s="517"/>
      <c r="CJ155" s="517"/>
      <c r="CK155" s="517"/>
      <c r="CL155" s="517">
        <v>6</v>
      </c>
      <c r="CM155" s="517"/>
      <c r="CN155" s="517"/>
      <c r="CO155" s="517"/>
      <c r="CP155" s="517"/>
      <c r="CQ155" s="517"/>
      <c r="CR155" s="517"/>
      <c r="CS155" s="517"/>
      <c r="CT155" s="517"/>
      <c r="CU155" s="517"/>
      <c r="CV155" s="517"/>
      <c r="CW155" s="517"/>
      <c r="CX155" s="517"/>
      <c r="CY155" s="517"/>
      <c r="CZ155" s="517"/>
      <c r="DA155" s="517"/>
    </row>
    <row r="156" spans="1:119" s="135" customFormat="1" ht="12.75" customHeight="1" x14ac:dyDescent="0.25">
      <c r="A156" s="514"/>
      <c r="B156" s="514"/>
      <c r="C156" s="514"/>
      <c r="D156" s="514"/>
      <c r="E156" s="514"/>
      <c r="F156" s="514"/>
      <c r="G156" s="514"/>
      <c r="H156" s="521" t="s">
        <v>386</v>
      </c>
      <c r="I156" s="522" t="s">
        <v>386</v>
      </c>
      <c r="J156" s="522" t="s">
        <v>386</v>
      </c>
      <c r="K156" s="522" t="s">
        <v>386</v>
      </c>
      <c r="L156" s="522" t="s">
        <v>386</v>
      </c>
      <c r="M156" s="522" t="s">
        <v>386</v>
      </c>
      <c r="N156" s="522" t="s">
        <v>386</v>
      </c>
      <c r="O156" s="522" t="s">
        <v>386</v>
      </c>
      <c r="P156" s="522" t="s">
        <v>386</v>
      </c>
      <c r="Q156" s="522" t="s">
        <v>386</v>
      </c>
      <c r="R156" s="522" t="s">
        <v>386</v>
      </c>
      <c r="S156" s="522" t="s">
        <v>386</v>
      </c>
      <c r="T156" s="522" t="s">
        <v>386</v>
      </c>
      <c r="U156" s="522" t="s">
        <v>386</v>
      </c>
      <c r="V156" s="522" t="s">
        <v>386</v>
      </c>
      <c r="W156" s="522" t="s">
        <v>386</v>
      </c>
      <c r="X156" s="522" t="s">
        <v>386</v>
      </c>
      <c r="Y156" s="522" t="s">
        <v>386</v>
      </c>
      <c r="Z156" s="522" t="s">
        <v>386</v>
      </c>
      <c r="AA156" s="522" t="s">
        <v>386</v>
      </c>
      <c r="AB156" s="522" t="s">
        <v>386</v>
      </c>
      <c r="AC156" s="522" t="s">
        <v>386</v>
      </c>
      <c r="AD156" s="522" t="s">
        <v>386</v>
      </c>
      <c r="AE156" s="522" t="s">
        <v>386</v>
      </c>
      <c r="AF156" s="522" t="s">
        <v>386</v>
      </c>
      <c r="AG156" s="522" t="s">
        <v>386</v>
      </c>
      <c r="AH156" s="522" t="s">
        <v>386</v>
      </c>
      <c r="AI156" s="522" t="s">
        <v>386</v>
      </c>
      <c r="AJ156" s="522" t="s">
        <v>386</v>
      </c>
      <c r="AK156" s="522" t="s">
        <v>386</v>
      </c>
      <c r="AL156" s="522" t="s">
        <v>386</v>
      </c>
      <c r="AM156" s="522" t="s">
        <v>386</v>
      </c>
      <c r="AN156" s="522" t="s">
        <v>386</v>
      </c>
      <c r="AO156" s="523" t="s">
        <v>386</v>
      </c>
      <c r="AP156" s="513">
        <v>152.9</v>
      </c>
      <c r="AQ156" s="513">
        <v>152.9</v>
      </c>
      <c r="AR156" s="513">
        <v>152.9</v>
      </c>
      <c r="AS156" s="513">
        <v>152.9</v>
      </c>
      <c r="AT156" s="513">
        <v>152.9</v>
      </c>
      <c r="AU156" s="513">
        <v>152.9</v>
      </c>
      <c r="AV156" s="513">
        <v>152.9</v>
      </c>
      <c r="AW156" s="513">
        <v>152.9</v>
      </c>
      <c r="AX156" s="513">
        <v>152.9</v>
      </c>
      <c r="AY156" s="513">
        <v>152.9</v>
      </c>
      <c r="AZ156" s="513">
        <v>152.9</v>
      </c>
      <c r="BA156" s="513">
        <v>152.9</v>
      </c>
      <c r="BB156" s="513">
        <v>152.9</v>
      </c>
      <c r="BC156" s="513">
        <v>152.9</v>
      </c>
      <c r="BD156" s="513">
        <v>152.9</v>
      </c>
      <c r="BE156" s="513">
        <v>152.9</v>
      </c>
      <c r="BF156" s="513">
        <v>5562</v>
      </c>
      <c r="BG156" s="513"/>
      <c r="BH156" s="513"/>
      <c r="BI156" s="513"/>
      <c r="BJ156" s="513"/>
      <c r="BK156" s="513"/>
      <c r="BL156" s="513"/>
      <c r="BM156" s="513"/>
      <c r="BN156" s="513"/>
      <c r="BO156" s="513"/>
      <c r="BP156" s="513"/>
      <c r="BQ156" s="513"/>
      <c r="BR156" s="513"/>
      <c r="BS156" s="513"/>
      <c r="BT156" s="513"/>
      <c r="BU156" s="513"/>
      <c r="BV156" s="513"/>
      <c r="BW156" s="513"/>
      <c r="BX156" s="513"/>
      <c r="BY156" s="513"/>
      <c r="BZ156" s="513"/>
      <c r="CA156" s="513"/>
      <c r="CB156" s="513"/>
      <c r="CC156" s="513"/>
      <c r="CD156" s="513"/>
      <c r="CE156" s="513"/>
      <c r="CF156" s="513"/>
      <c r="CG156" s="513"/>
      <c r="CH156" s="513"/>
      <c r="CI156" s="513"/>
      <c r="CJ156" s="513"/>
      <c r="CK156" s="513"/>
      <c r="CL156" s="515">
        <v>850417.18</v>
      </c>
      <c r="CM156" s="515">
        <v>817709.2</v>
      </c>
      <c r="CN156" s="515">
        <v>817709.2</v>
      </c>
      <c r="CO156" s="515">
        <v>817709.2</v>
      </c>
      <c r="CP156" s="515">
        <v>817709.2</v>
      </c>
      <c r="CQ156" s="515">
        <v>817709.2</v>
      </c>
      <c r="CR156" s="515">
        <v>817709.2</v>
      </c>
      <c r="CS156" s="515">
        <v>817709.2</v>
      </c>
      <c r="CT156" s="515">
        <v>817709.2</v>
      </c>
      <c r="CU156" s="515">
        <v>817709.2</v>
      </c>
      <c r="CV156" s="515">
        <v>817709.2</v>
      </c>
      <c r="CW156" s="515">
        <v>817709.2</v>
      </c>
      <c r="CX156" s="515">
        <v>817709.2</v>
      </c>
      <c r="CY156" s="515">
        <v>817709.2</v>
      </c>
      <c r="CZ156" s="515">
        <v>817709.2</v>
      </c>
      <c r="DA156" s="515">
        <v>817709.2</v>
      </c>
    </row>
    <row r="157" spans="1:119" s="135" customFormat="1" ht="12.75" customHeight="1" x14ac:dyDescent="0.25">
      <c r="A157" s="514"/>
      <c r="B157" s="514"/>
      <c r="C157" s="514"/>
      <c r="D157" s="514"/>
      <c r="E157" s="514"/>
      <c r="F157" s="514"/>
      <c r="G157" s="514"/>
      <c r="H157" s="521" t="s">
        <v>388</v>
      </c>
      <c r="I157" s="522" t="s">
        <v>388</v>
      </c>
      <c r="J157" s="522" t="s">
        <v>388</v>
      </c>
      <c r="K157" s="522" t="s">
        <v>388</v>
      </c>
      <c r="L157" s="522" t="s">
        <v>388</v>
      </c>
      <c r="M157" s="522" t="s">
        <v>388</v>
      </c>
      <c r="N157" s="522" t="s">
        <v>388</v>
      </c>
      <c r="O157" s="522" t="s">
        <v>388</v>
      </c>
      <c r="P157" s="522" t="s">
        <v>388</v>
      </c>
      <c r="Q157" s="522" t="s">
        <v>388</v>
      </c>
      <c r="R157" s="522" t="s">
        <v>388</v>
      </c>
      <c r="S157" s="522" t="s">
        <v>388</v>
      </c>
      <c r="T157" s="522" t="s">
        <v>388</v>
      </c>
      <c r="U157" s="522" t="s">
        <v>388</v>
      </c>
      <c r="V157" s="522" t="s">
        <v>388</v>
      </c>
      <c r="W157" s="522" t="s">
        <v>388</v>
      </c>
      <c r="X157" s="522" t="s">
        <v>388</v>
      </c>
      <c r="Y157" s="522" t="s">
        <v>388</v>
      </c>
      <c r="Z157" s="522" t="s">
        <v>388</v>
      </c>
      <c r="AA157" s="522" t="s">
        <v>388</v>
      </c>
      <c r="AB157" s="522" t="s">
        <v>388</v>
      </c>
      <c r="AC157" s="522" t="s">
        <v>388</v>
      </c>
      <c r="AD157" s="522" t="s">
        <v>388</v>
      </c>
      <c r="AE157" s="522" t="s">
        <v>388</v>
      </c>
      <c r="AF157" s="522" t="s">
        <v>388</v>
      </c>
      <c r="AG157" s="522" t="s">
        <v>388</v>
      </c>
      <c r="AH157" s="522" t="s">
        <v>388</v>
      </c>
      <c r="AI157" s="522" t="s">
        <v>388</v>
      </c>
      <c r="AJ157" s="522" t="s">
        <v>388</v>
      </c>
      <c r="AK157" s="522" t="s">
        <v>388</v>
      </c>
      <c r="AL157" s="522" t="s">
        <v>388</v>
      </c>
      <c r="AM157" s="522" t="s">
        <v>388</v>
      </c>
      <c r="AN157" s="522" t="s">
        <v>388</v>
      </c>
      <c r="AO157" s="523" t="s">
        <v>388</v>
      </c>
      <c r="AP157" s="513">
        <v>898</v>
      </c>
      <c r="AQ157" s="513">
        <v>898</v>
      </c>
      <c r="AR157" s="513">
        <v>898</v>
      </c>
      <c r="AS157" s="513">
        <v>898</v>
      </c>
      <c r="AT157" s="513">
        <v>898</v>
      </c>
      <c r="AU157" s="513">
        <v>898</v>
      </c>
      <c r="AV157" s="513">
        <v>898</v>
      </c>
      <c r="AW157" s="513">
        <v>898</v>
      </c>
      <c r="AX157" s="513">
        <v>898</v>
      </c>
      <c r="AY157" s="513">
        <v>898</v>
      </c>
      <c r="AZ157" s="513">
        <v>898</v>
      </c>
      <c r="BA157" s="513">
        <v>898</v>
      </c>
      <c r="BB157" s="513">
        <v>898</v>
      </c>
      <c r="BC157" s="513">
        <v>898</v>
      </c>
      <c r="BD157" s="513">
        <v>898</v>
      </c>
      <c r="BE157" s="513">
        <v>898</v>
      </c>
      <c r="BF157" s="574">
        <v>4084.3</v>
      </c>
      <c r="BG157" s="574"/>
      <c r="BH157" s="574"/>
      <c r="BI157" s="574"/>
      <c r="BJ157" s="574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74"/>
      <c r="BU157" s="574"/>
      <c r="BV157" s="513"/>
      <c r="BW157" s="513"/>
      <c r="BX157" s="513"/>
      <c r="BY157" s="513"/>
      <c r="BZ157" s="513"/>
      <c r="CA157" s="513"/>
      <c r="CB157" s="513"/>
      <c r="CC157" s="513"/>
      <c r="CD157" s="513"/>
      <c r="CE157" s="513"/>
      <c r="CF157" s="513"/>
      <c r="CG157" s="513"/>
      <c r="CH157" s="513"/>
      <c r="CI157" s="513"/>
      <c r="CJ157" s="513"/>
      <c r="CK157" s="513"/>
      <c r="CL157" s="515">
        <v>3667701.4</v>
      </c>
      <c r="CM157" s="515">
        <v>3526635</v>
      </c>
      <c r="CN157" s="515">
        <v>3526635</v>
      </c>
      <c r="CO157" s="515">
        <v>3526635</v>
      </c>
      <c r="CP157" s="515">
        <v>3526635</v>
      </c>
      <c r="CQ157" s="515">
        <v>3526635</v>
      </c>
      <c r="CR157" s="515">
        <v>3526635</v>
      </c>
      <c r="CS157" s="515">
        <v>3526635</v>
      </c>
      <c r="CT157" s="515">
        <v>3526635</v>
      </c>
      <c r="CU157" s="515">
        <v>3526635</v>
      </c>
      <c r="CV157" s="515">
        <v>3526635</v>
      </c>
      <c r="CW157" s="515">
        <v>3526635</v>
      </c>
      <c r="CX157" s="515">
        <v>3526635</v>
      </c>
      <c r="CY157" s="515">
        <v>3526635</v>
      </c>
      <c r="CZ157" s="515">
        <v>3526635</v>
      </c>
      <c r="DA157" s="515">
        <v>3526635</v>
      </c>
    </row>
    <row r="158" spans="1:119" s="136" customFormat="1" ht="15" customHeight="1" x14ac:dyDescent="0.25">
      <c r="A158" s="514"/>
      <c r="B158" s="514"/>
      <c r="C158" s="514"/>
      <c r="D158" s="514"/>
      <c r="E158" s="514"/>
      <c r="F158" s="514"/>
      <c r="G158" s="514"/>
      <c r="H158" s="521" t="s">
        <v>390</v>
      </c>
      <c r="I158" s="522" t="s">
        <v>390</v>
      </c>
      <c r="J158" s="522" t="s">
        <v>390</v>
      </c>
      <c r="K158" s="522" t="s">
        <v>390</v>
      </c>
      <c r="L158" s="522" t="s">
        <v>390</v>
      </c>
      <c r="M158" s="522" t="s">
        <v>390</v>
      </c>
      <c r="N158" s="522" t="s">
        <v>390</v>
      </c>
      <c r="O158" s="522" t="s">
        <v>390</v>
      </c>
      <c r="P158" s="522" t="s">
        <v>390</v>
      </c>
      <c r="Q158" s="522" t="s">
        <v>390</v>
      </c>
      <c r="R158" s="522" t="s">
        <v>390</v>
      </c>
      <c r="S158" s="522" t="s">
        <v>390</v>
      </c>
      <c r="T158" s="522" t="s">
        <v>390</v>
      </c>
      <c r="U158" s="522" t="s">
        <v>390</v>
      </c>
      <c r="V158" s="522" t="s">
        <v>390</v>
      </c>
      <c r="W158" s="522" t="s">
        <v>390</v>
      </c>
      <c r="X158" s="522" t="s">
        <v>390</v>
      </c>
      <c r="Y158" s="522" t="s">
        <v>390</v>
      </c>
      <c r="Z158" s="522" t="s">
        <v>390</v>
      </c>
      <c r="AA158" s="522" t="s">
        <v>390</v>
      </c>
      <c r="AB158" s="522" t="s">
        <v>390</v>
      </c>
      <c r="AC158" s="522" t="s">
        <v>390</v>
      </c>
      <c r="AD158" s="522" t="s">
        <v>390</v>
      </c>
      <c r="AE158" s="522" t="s">
        <v>390</v>
      </c>
      <c r="AF158" s="522" t="s">
        <v>390</v>
      </c>
      <c r="AG158" s="522" t="s">
        <v>390</v>
      </c>
      <c r="AH158" s="522" t="s">
        <v>390</v>
      </c>
      <c r="AI158" s="522" t="s">
        <v>390</v>
      </c>
      <c r="AJ158" s="522" t="s">
        <v>390</v>
      </c>
      <c r="AK158" s="522" t="s">
        <v>390</v>
      </c>
      <c r="AL158" s="522" t="s">
        <v>390</v>
      </c>
      <c r="AM158" s="522" t="s">
        <v>390</v>
      </c>
      <c r="AN158" s="522" t="s">
        <v>390</v>
      </c>
      <c r="AO158" s="523" t="s">
        <v>390</v>
      </c>
      <c r="AP158" s="513">
        <v>3491</v>
      </c>
      <c r="AQ158" s="513">
        <v>3491</v>
      </c>
      <c r="AR158" s="513">
        <v>3491</v>
      </c>
      <c r="AS158" s="513">
        <v>3491</v>
      </c>
      <c r="AT158" s="513">
        <v>3491</v>
      </c>
      <c r="AU158" s="513">
        <v>3491</v>
      </c>
      <c r="AV158" s="513">
        <v>3491</v>
      </c>
      <c r="AW158" s="513">
        <v>3491</v>
      </c>
      <c r="AX158" s="513">
        <v>3491</v>
      </c>
      <c r="AY158" s="513">
        <v>3491</v>
      </c>
      <c r="AZ158" s="513">
        <v>3491</v>
      </c>
      <c r="BA158" s="513">
        <v>3491</v>
      </c>
      <c r="BB158" s="513">
        <v>3491</v>
      </c>
      <c r="BC158" s="513">
        <v>3491</v>
      </c>
      <c r="BD158" s="513">
        <v>3491</v>
      </c>
      <c r="BE158" s="513">
        <v>3491</v>
      </c>
      <c r="BF158" s="574">
        <v>27.82</v>
      </c>
      <c r="BG158" s="574"/>
      <c r="BH158" s="574"/>
      <c r="BI158" s="574"/>
      <c r="BJ158" s="574"/>
      <c r="BK158" s="574"/>
      <c r="BL158" s="574"/>
      <c r="BM158" s="574"/>
      <c r="BN158" s="574"/>
      <c r="BO158" s="574"/>
      <c r="BP158" s="574"/>
      <c r="BQ158" s="574"/>
      <c r="BR158" s="574"/>
      <c r="BS158" s="574"/>
      <c r="BT158" s="574"/>
      <c r="BU158" s="574"/>
      <c r="BV158" s="513"/>
      <c r="BW158" s="513"/>
      <c r="BX158" s="513"/>
      <c r="BY158" s="513"/>
      <c r="BZ158" s="513"/>
      <c r="CA158" s="513"/>
      <c r="CB158" s="513"/>
      <c r="CC158" s="513"/>
      <c r="CD158" s="513"/>
      <c r="CE158" s="513"/>
      <c r="CF158" s="513"/>
      <c r="CG158" s="513"/>
      <c r="CH158" s="513"/>
      <c r="CI158" s="513"/>
      <c r="CJ158" s="513"/>
      <c r="CK158" s="513"/>
      <c r="CL158" s="515">
        <v>97119.62</v>
      </c>
      <c r="CM158" s="515">
        <f t="shared" ref="CM158:DA159" si="2">93384+59801</f>
        <v>153185</v>
      </c>
      <c r="CN158" s="515">
        <f t="shared" si="2"/>
        <v>153185</v>
      </c>
      <c r="CO158" s="515">
        <f t="shared" si="2"/>
        <v>153185</v>
      </c>
      <c r="CP158" s="515">
        <f t="shared" si="2"/>
        <v>153185</v>
      </c>
      <c r="CQ158" s="515">
        <f t="shared" si="2"/>
        <v>153185</v>
      </c>
      <c r="CR158" s="515">
        <f t="shared" si="2"/>
        <v>153185</v>
      </c>
      <c r="CS158" s="515">
        <f t="shared" si="2"/>
        <v>153185</v>
      </c>
      <c r="CT158" s="515">
        <f t="shared" si="2"/>
        <v>153185</v>
      </c>
      <c r="CU158" s="515">
        <f t="shared" si="2"/>
        <v>153185</v>
      </c>
      <c r="CV158" s="515">
        <f t="shared" si="2"/>
        <v>153185</v>
      </c>
      <c r="CW158" s="515">
        <f t="shared" si="2"/>
        <v>153185</v>
      </c>
      <c r="CX158" s="515">
        <f t="shared" si="2"/>
        <v>153185</v>
      </c>
      <c r="CY158" s="515">
        <f t="shared" si="2"/>
        <v>153185</v>
      </c>
      <c r="CZ158" s="515">
        <f t="shared" si="2"/>
        <v>153185</v>
      </c>
      <c r="DA158" s="515">
        <f t="shared" si="2"/>
        <v>153185</v>
      </c>
    </row>
    <row r="159" spans="1:119" s="136" customFormat="1" ht="15" customHeight="1" x14ac:dyDescent="0.25">
      <c r="A159" s="514"/>
      <c r="B159" s="514"/>
      <c r="C159" s="514"/>
      <c r="D159" s="514"/>
      <c r="E159" s="514"/>
      <c r="F159" s="514"/>
      <c r="G159" s="514"/>
      <c r="H159" s="521" t="s">
        <v>390</v>
      </c>
      <c r="I159" s="522" t="s">
        <v>390</v>
      </c>
      <c r="J159" s="522" t="s">
        <v>390</v>
      </c>
      <c r="K159" s="522" t="s">
        <v>390</v>
      </c>
      <c r="L159" s="522" t="s">
        <v>390</v>
      </c>
      <c r="M159" s="522" t="s">
        <v>390</v>
      </c>
      <c r="N159" s="522" t="s">
        <v>390</v>
      </c>
      <c r="O159" s="522" t="s">
        <v>390</v>
      </c>
      <c r="P159" s="522" t="s">
        <v>390</v>
      </c>
      <c r="Q159" s="522" t="s">
        <v>390</v>
      </c>
      <c r="R159" s="522" t="s">
        <v>390</v>
      </c>
      <c r="S159" s="522" t="s">
        <v>390</v>
      </c>
      <c r="T159" s="522" t="s">
        <v>390</v>
      </c>
      <c r="U159" s="522" t="s">
        <v>390</v>
      </c>
      <c r="V159" s="522" t="s">
        <v>390</v>
      </c>
      <c r="W159" s="522" t="s">
        <v>390</v>
      </c>
      <c r="X159" s="522" t="s">
        <v>390</v>
      </c>
      <c r="Y159" s="522" t="s">
        <v>390</v>
      </c>
      <c r="Z159" s="522" t="s">
        <v>390</v>
      </c>
      <c r="AA159" s="522" t="s">
        <v>390</v>
      </c>
      <c r="AB159" s="522" t="s">
        <v>390</v>
      </c>
      <c r="AC159" s="522" t="s">
        <v>390</v>
      </c>
      <c r="AD159" s="522" t="s">
        <v>390</v>
      </c>
      <c r="AE159" s="522" t="s">
        <v>390</v>
      </c>
      <c r="AF159" s="522" t="s">
        <v>390</v>
      </c>
      <c r="AG159" s="522" t="s">
        <v>390</v>
      </c>
      <c r="AH159" s="522" t="s">
        <v>390</v>
      </c>
      <c r="AI159" s="522" t="s">
        <v>390</v>
      </c>
      <c r="AJ159" s="522" t="s">
        <v>390</v>
      </c>
      <c r="AK159" s="522" t="s">
        <v>390</v>
      </c>
      <c r="AL159" s="522" t="s">
        <v>390</v>
      </c>
      <c r="AM159" s="522" t="s">
        <v>390</v>
      </c>
      <c r="AN159" s="522" t="s">
        <v>390</v>
      </c>
      <c r="AO159" s="523" t="s">
        <v>390</v>
      </c>
      <c r="AP159" s="513">
        <v>3491</v>
      </c>
      <c r="AQ159" s="513">
        <v>3491</v>
      </c>
      <c r="AR159" s="513">
        <v>3491</v>
      </c>
      <c r="AS159" s="513">
        <v>3491</v>
      </c>
      <c r="AT159" s="513">
        <v>3491</v>
      </c>
      <c r="AU159" s="513">
        <v>3491</v>
      </c>
      <c r="AV159" s="513">
        <v>3491</v>
      </c>
      <c r="AW159" s="513">
        <v>3491</v>
      </c>
      <c r="AX159" s="513">
        <v>3491</v>
      </c>
      <c r="AY159" s="513">
        <v>3491</v>
      </c>
      <c r="AZ159" s="513">
        <v>3491</v>
      </c>
      <c r="BA159" s="513">
        <v>3491</v>
      </c>
      <c r="BB159" s="513">
        <v>3491</v>
      </c>
      <c r="BC159" s="513">
        <v>3491</v>
      </c>
      <c r="BD159" s="513">
        <v>3491</v>
      </c>
      <c r="BE159" s="513">
        <v>3491</v>
      </c>
      <c r="BF159" s="574">
        <v>17.815000000000001</v>
      </c>
      <c r="BG159" s="574"/>
      <c r="BH159" s="574"/>
      <c r="BI159" s="574"/>
      <c r="BJ159" s="574"/>
      <c r="BK159" s="574"/>
      <c r="BL159" s="574"/>
      <c r="BM159" s="574"/>
      <c r="BN159" s="574"/>
      <c r="BO159" s="574"/>
      <c r="BP159" s="574"/>
      <c r="BQ159" s="574"/>
      <c r="BR159" s="574"/>
      <c r="BS159" s="574"/>
      <c r="BT159" s="574"/>
      <c r="BU159" s="574"/>
      <c r="BV159" s="513"/>
      <c r="BW159" s="513"/>
      <c r="BX159" s="513"/>
      <c r="BY159" s="513"/>
      <c r="BZ159" s="513"/>
      <c r="CA159" s="513"/>
      <c r="CB159" s="513"/>
      <c r="CC159" s="513"/>
      <c r="CD159" s="513"/>
      <c r="CE159" s="513"/>
      <c r="CF159" s="513"/>
      <c r="CG159" s="513"/>
      <c r="CH159" s="513"/>
      <c r="CI159" s="513"/>
      <c r="CJ159" s="513"/>
      <c r="CK159" s="513"/>
      <c r="CL159" s="515">
        <v>62192.17</v>
      </c>
      <c r="CM159" s="515">
        <f t="shared" si="2"/>
        <v>153185</v>
      </c>
      <c r="CN159" s="515">
        <f t="shared" si="2"/>
        <v>153185</v>
      </c>
      <c r="CO159" s="515">
        <f t="shared" si="2"/>
        <v>153185</v>
      </c>
      <c r="CP159" s="515">
        <f t="shared" si="2"/>
        <v>153185</v>
      </c>
      <c r="CQ159" s="515">
        <f t="shared" si="2"/>
        <v>153185</v>
      </c>
      <c r="CR159" s="515">
        <f t="shared" si="2"/>
        <v>153185</v>
      </c>
      <c r="CS159" s="515">
        <f t="shared" si="2"/>
        <v>153185</v>
      </c>
      <c r="CT159" s="515">
        <f t="shared" si="2"/>
        <v>153185</v>
      </c>
      <c r="CU159" s="515">
        <f t="shared" si="2"/>
        <v>153185</v>
      </c>
      <c r="CV159" s="515">
        <f t="shared" si="2"/>
        <v>153185</v>
      </c>
      <c r="CW159" s="515">
        <f t="shared" si="2"/>
        <v>153185</v>
      </c>
      <c r="CX159" s="515">
        <f t="shared" si="2"/>
        <v>153185</v>
      </c>
      <c r="CY159" s="515">
        <f t="shared" si="2"/>
        <v>153185</v>
      </c>
      <c r="CZ159" s="515">
        <f t="shared" si="2"/>
        <v>153185</v>
      </c>
      <c r="DA159" s="515">
        <f t="shared" si="2"/>
        <v>153185</v>
      </c>
    </row>
    <row r="160" spans="1:119" s="136" customFormat="1" ht="15" customHeight="1" x14ac:dyDescent="0.25">
      <c r="A160" s="514"/>
      <c r="B160" s="514"/>
      <c r="C160" s="514"/>
      <c r="D160" s="514"/>
      <c r="E160" s="514"/>
      <c r="F160" s="514"/>
      <c r="G160" s="514"/>
      <c r="H160" s="551" t="s">
        <v>268</v>
      </c>
      <c r="I160" s="518"/>
      <c r="J160" s="518"/>
      <c r="K160" s="518"/>
      <c r="L160" s="518"/>
      <c r="M160" s="518"/>
      <c r="N160" s="518"/>
      <c r="O160" s="518"/>
      <c r="P160" s="518"/>
      <c r="Q160" s="518"/>
      <c r="R160" s="518"/>
      <c r="S160" s="518"/>
      <c r="T160" s="518"/>
      <c r="U160" s="518"/>
      <c r="V160" s="518"/>
      <c r="W160" s="518"/>
      <c r="X160" s="518"/>
      <c r="Y160" s="518"/>
      <c r="Z160" s="518"/>
      <c r="AA160" s="518"/>
      <c r="AB160" s="518"/>
      <c r="AC160" s="518"/>
      <c r="AD160" s="518"/>
      <c r="AE160" s="518"/>
      <c r="AF160" s="518"/>
      <c r="AG160" s="518"/>
      <c r="AH160" s="518"/>
      <c r="AI160" s="518"/>
      <c r="AJ160" s="518"/>
      <c r="AK160" s="518"/>
      <c r="AL160" s="518"/>
      <c r="AM160" s="518"/>
      <c r="AN160" s="518"/>
      <c r="AO160" s="519"/>
      <c r="AP160" s="513" t="s">
        <v>7</v>
      </c>
      <c r="AQ160" s="513"/>
      <c r="AR160" s="513"/>
      <c r="AS160" s="513"/>
      <c r="AT160" s="513"/>
      <c r="AU160" s="513"/>
      <c r="AV160" s="513"/>
      <c r="AW160" s="513"/>
      <c r="AX160" s="513"/>
      <c r="AY160" s="513"/>
      <c r="AZ160" s="513"/>
      <c r="BA160" s="513"/>
      <c r="BB160" s="513"/>
      <c r="BC160" s="513"/>
      <c r="BD160" s="513"/>
      <c r="BE160" s="513"/>
      <c r="BF160" s="513" t="s">
        <v>7</v>
      </c>
      <c r="BG160" s="513"/>
      <c r="BH160" s="513"/>
      <c r="BI160" s="513"/>
      <c r="BJ160" s="513"/>
      <c r="BK160" s="513"/>
      <c r="BL160" s="513"/>
      <c r="BM160" s="513"/>
      <c r="BN160" s="513"/>
      <c r="BO160" s="513"/>
      <c r="BP160" s="513"/>
      <c r="BQ160" s="513"/>
      <c r="BR160" s="513"/>
      <c r="BS160" s="513"/>
      <c r="BT160" s="513"/>
      <c r="BU160" s="513"/>
      <c r="BV160" s="513" t="s">
        <v>7</v>
      </c>
      <c r="BW160" s="513"/>
      <c r="BX160" s="513"/>
      <c r="BY160" s="513"/>
      <c r="BZ160" s="513"/>
      <c r="CA160" s="513"/>
      <c r="CB160" s="513"/>
      <c r="CC160" s="513"/>
      <c r="CD160" s="513"/>
      <c r="CE160" s="513"/>
      <c r="CF160" s="513"/>
      <c r="CG160" s="513"/>
      <c r="CH160" s="513"/>
      <c r="CI160" s="513"/>
      <c r="CJ160" s="513"/>
      <c r="CK160" s="513"/>
      <c r="CL160" s="520">
        <f>CL156+CL157+CL158+CL159</f>
        <v>4677430.37</v>
      </c>
      <c r="CM160" s="520"/>
      <c r="CN160" s="520"/>
      <c r="CO160" s="520"/>
      <c r="CP160" s="520"/>
      <c r="CQ160" s="520"/>
      <c r="CR160" s="520"/>
      <c r="CS160" s="520"/>
      <c r="CT160" s="520"/>
      <c r="CU160" s="520"/>
      <c r="CV160" s="520"/>
      <c r="CW160" s="520"/>
      <c r="CX160" s="520"/>
      <c r="CY160" s="520"/>
      <c r="CZ160" s="520"/>
      <c r="DA160" s="520"/>
    </row>
    <row r="162" spans="1:131" s="133" customFormat="1" ht="14.25" x14ac:dyDescent="0.2">
      <c r="A162" s="524" t="s">
        <v>701</v>
      </c>
      <c r="B162" s="524"/>
      <c r="C162" s="524"/>
      <c r="D162" s="524"/>
      <c r="E162" s="524"/>
      <c r="F162" s="524"/>
      <c r="G162" s="524"/>
      <c r="H162" s="524"/>
      <c r="I162" s="524"/>
      <c r="J162" s="524"/>
      <c r="K162" s="524"/>
      <c r="L162" s="524"/>
      <c r="M162" s="524"/>
      <c r="N162" s="524"/>
      <c r="O162" s="524"/>
      <c r="P162" s="524"/>
      <c r="Q162" s="524"/>
      <c r="R162" s="524"/>
      <c r="S162" s="524"/>
      <c r="T162" s="524"/>
      <c r="U162" s="524"/>
      <c r="V162" s="524"/>
      <c r="W162" s="524"/>
      <c r="X162" s="524"/>
      <c r="Y162" s="524"/>
      <c r="Z162" s="524"/>
      <c r="AA162" s="524"/>
      <c r="AB162" s="524"/>
      <c r="AC162" s="524"/>
      <c r="AD162" s="524"/>
      <c r="AE162" s="524"/>
      <c r="AF162" s="524"/>
      <c r="AG162" s="524"/>
      <c r="AH162" s="524"/>
      <c r="AI162" s="524"/>
      <c r="AJ162" s="524"/>
      <c r="AK162" s="524"/>
      <c r="AL162" s="524"/>
      <c r="AM162" s="524"/>
      <c r="AN162" s="524"/>
      <c r="AO162" s="524"/>
      <c r="AP162" s="524"/>
      <c r="AQ162" s="524"/>
      <c r="AR162" s="524"/>
      <c r="AS162" s="524"/>
      <c r="AT162" s="524"/>
      <c r="AU162" s="524"/>
      <c r="AV162" s="524"/>
      <c r="AW162" s="524"/>
      <c r="AX162" s="524"/>
      <c r="AY162" s="524"/>
      <c r="AZ162" s="524"/>
      <c r="BA162" s="524"/>
      <c r="BB162" s="524"/>
      <c r="BC162" s="524"/>
      <c r="BD162" s="524"/>
      <c r="BE162" s="524"/>
      <c r="BF162" s="524"/>
      <c r="BG162" s="524"/>
      <c r="BH162" s="524"/>
      <c r="BI162" s="524"/>
      <c r="BJ162" s="524"/>
      <c r="BK162" s="524"/>
      <c r="BL162" s="524"/>
      <c r="BM162" s="524"/>
      <c r="BN162" s="524"/>
      <c r="BO162" s="524"/>
      <c r="BP162" s="524"/>
      <c r="BQ162" s="524"/>
      <c r="BR162" s="524"/>
      <c r="BS162" s="524"/>
      <c r="BT162" s="524"/>
      <c r="BU162" s="524"/>
      <c r="BV162" s="524"/>
      <c r="BW162" s="524"/>
      <c r="BX162" s="524"/>
      <c r="BY162" s="524"/>
      <c r="BZ162" s="524"/>
      <c r="CA162" s="524"/>
      <c r="CB162" s="524"/>
      <c r="CC162" s="524"/>
      <c r="CD162" s="524"/>
      <c r="CE162" s="524"/>
      <c r="CF162" s="524"/>
      <c r="CG162" s="524"/>
      <c r="CH162" s="524"/>
      <c r="CI162" s="524"/>
      <c r="CJ162" s="524"/>
      <c r="CK162" s="524"/>
      <c r="CL162" s="524"/>
      <c r="CM162" s="524"/>
      <c r="CN162" s="524"/>
      <c r="CO162" s="524"/>
      <c r="CP162" s="524"/>
      <c r="CQ162" s="524"/>
      <c r="CR162" s="524"/>
      <c r="CS162" s="524"/>
      <c r="CT162" s="524"/>
      <c r="CU162" s="524"/>
      <c r="CV162" s="524"/>
      <c r="CW162" s="524"/>
      <c r="CX162" s="524"/>
      <c r="CY162" s="524"/>
      <c r="CZ162" s="524"/>
      <c r="DA162" s="524"/>
      <c r="DJ162" s="146">
        <v>290</v>
      </c>
    </row>
    <row r="163" spans="1:131" ht="10.5" customHeight="1" x14ac:dyDescent="0.25"/>
    <row r="164" spans="1:131" s="134" customFormat="1" ht="45" customHeight="1" x14ac:dyDescent="0.25">
      <c r="A164" s="525" t="s">
        <v>259</v>
      </c>
      <c r="B164" s="526"/>
      <c r="C164" s="526"/>
      <c r="D164" s="526"/>
      <c r="E164" s="526"/>
      <c r="F164" s="526"/>
      <c r="G164" s="527"/>
      <c r="H164" s="525" t="s">
        <v>0</v>
      </c>
      <c r="I164" s="526"/>
      <c r="J164" s="526"/>
      <c r="K164" s="526"/>
      <c r="L164" s="526"/>
      <c r="M164" s="526"/>
      <c r="N164" s="526"/>
      <c r="O164" s="526"/>
      <c r="P164" s="526"/>
      <c r="Q164" s="526"/>
      <c r="R164" s="526"/>
      <c r="S164" s="526"/>
      <c r="T164" s="526"/>
      <c r="U164" s="526"/>
      <c r="V164" s="526"/>
      <c r="W164" s="526"/>
      <c r="X164" s="526"/>
      <c r="Y164" s="526"/>
      <c r="Z164" s="526"/>
      <c r="AA164" s="526"/>
      <c r="AB164" s="526"/>
      <c r="AC164" s="526"/>
      <c r="AD164" s="526"/>
      <c r="AE164" s="526"/>
      <c r="AF164" s="526"/>
      <c r="AG164" s="526"/>
      <c r="AH164" s="526"/>
      <c r="AI164" s="526"/>
      <c r="AJ164" s="526"/>
      <c r="AK164" s="526"/>
      <c r="AL164" s="526"/>
      <c r="AM164" s="526"/>
      <c r="AN164" s="526"/>
      <c r="AO164" s="526"/>
      <c r="AP164" s="526"/>
      <c r="AQ164" s="526"/>
      <c r="AR164" s="526"/>
      <c r="AS164" s="526"/>
      <c r="AT164" s="526"/>
      <c r="AU164" s="526"/>
      <c r="AV164" s="526"/>
      <c r="AW164" s="526"/>
      <c r="AX164" s="526"/>
      <c r="AY164" s="526"/>
      <c r="AZ164" s="526"/>
      <c r="BA164" s="526"/>
      <c r="BB164" s="526"/>
      <c r="BC164" s="527"/>
      <c r="BD164" s="525" t="s">
        <v>331</v>
      </c>
      <c r="BE164" s="526"/>
      <c r="BF164" s="526"/>
      <c r="BG164" s="526"/>
      <c r="BH164" s="526"/>
      <c r="BI164" s="526"/>
      <c r="BJ164" s="526"/>
      <c r="BK164" s="526"/>
      <c r="BL164" s="526"/>
      <c r="BM164" s="526"/>
      <c r="BN164" s="526"/>
      <c r="BO164" s="526"/>
      <c r="BP164" s="526"/>
      <c r="BQ164" s="526"/>
      <c r="BR164" s="526"/>
      <c r="BS164" s="527"/>
      <c r="BT164" s="525" t="s">
        <v>332</v>
      </c>
      <c r="BU164" s="526"/>
      <c r="BV164" s="526"/>
      <c r="BW164" s="526"/>
      <c r="BX164" s="526"/>
      <c r="BY164" s="526"/>
      <c r="BZ164" s="526"/>
      <c r="CA164" s="526"/>
      <c r="CB164" s="526"/>
      <c r="CC164" s="526"/>
      <c r="CD164" s="526"/>
      <c r="CE164" s="526"/>
      <c r="CF164" s="526"/>
      <c r="CG164" s="526"/>
      <c r="CH164" s="526"/>
      <c r="CI164" s="527"/>
      <c r="CJ164" s="525" t="s">
        <v>333</v>
      </c>
      <c r="CK164" s="526"/>
      <c r="CL164" s="526"/>
      <c r="CM164" s="526"/>
      <c r="CN164" s="526"/>
      <c r="CO164" s="526"/>
      <c r="CP164" s="526"/>
      <c r="CQ164" s="526"/>
      <c r="CR164" s="526"/>
      <c r="CS164" s="526"/>
      <c r="CT164" s="526"/>
      <c r="CU164" s="526"/>
      <c r="CV164" s="526"/>
      <c r="CW164" s="526"/>
      <c r="CX164" s="526"/>
      <c r="CY164" s="526"/>
      <c r="CZ164" s="526"/>
      <c r="DA164" s="527"/>
    </row>
    <row r="165" spans="1:131" s="135" customFormat="1" ht="12.75" x14ac:dyDescent="0.25">
      <c r="A165" s="517">
        <v>1</v>
      </c>
      <c r="B165" s="517"/>
      <c r="C165" s="517"/>
      <c r="D165" s="517"/>
      <c r="E165" s="517"/>
      <c r="F165" s="517"/>
      <c r="G165" s="517"/>
      <c r="H165" s="517">
        <v>2</v>
      </c>
      <c r="I165" s="517"/>
      <c r="J165" s="517"/>
      <c r="K165" s="517"/>
      <c r="L165" s="517"/>
      <c r="M165" s="517"/>
      <c r="N165" s="517"/>
      <c r="O165" s="517"/>
      <c r="P165" s="517"/>
      <c r="Q165" s="517"/>
      <c r="R165" s="517"/>
      <c r="S165" s="517"/>
      <c r="T165" s="517"/>
      <c r="U165" s="517"/>
      <c r="V165" s="517"/>
      <c r="W165" s="517"/>
      <c r="X165" s="517"/>
      <c r="Y165" s="517"/>
      <c r="Z165" s="517"/>
      <c r="AA165" s="517"/>
      <c r="AB165" s="517"/>
      <c r="AC165" s="517"/>
      <c r="AD165" s="517"/>
      <c r="AE165" s="517"/>
      <c r="AF165" s="517"/>
      <c r="AG165" s="517"/>
      <c r="AH165" s="517"/>
      <c r="AI165" s="517"/>
      <c r="AJ165" s="517"/>
      <c r="AK165" s="517"/>
      <c r="AL165" s="517"/>
      <c r="AM165" s="517"/>
      <c r="AN165" s="517"/>
      <c r="AO165" s="517"/>
      <c r="AP165" s="517"/>
      <c r="AQ165" s="517"/>
      <c r="AR165" s="517"/>
      <c r="AS165" s="517"/>
      <c r="AT165" s="517"/>
      <c r="AU165" s="517"/>
      <c r="AV165" s="517"/>
      <c r="AW165" s="517"/>
      <c r="AX165" s="517"/>
      <c r="AY165" s="517"/>
      <c r="AZ165" s="517"/>
      <c r="BA165" s="517"/>
      <c r="BB165" s="517"/>
      <c r="BC165" s="517"/>
      <c r="BD165" s="517">
        <v>4</v>
      </c>
      <c r="BE165" s="517"/>
      <c r="BF165" s="517"/>
      <c r="BG165" s="517"/>
      <c r="BH165" s="517"/>
      <c r="BI165" s="517"/>
      <c r="BJ165" s="517"/>
      <c r="BK165" s="517"/>
      <c r="BL165" s="517"/>
      <c r="BM165" s="517"/>
      <c r="BN165" s="517"/>
      <c r="BO165" s="517"/>
      <c r="BP165" s="517"/>
      <c r="BQ165" s="517"/>
      <c r="BR165" s="517"/>
      <c r="BS165" s="517"/>
      <c r="BT165" s="517">
        <v>5</v>
      </c>
      <c r="BU165" s="517"/>
      <c r="BV165" s="517"/>
      <c r="BW165" s="517"/>
      <c r="BX165" s="517"/>
      <c r="BY165" s="517"/>
      <c r="BZ165" s="517"/>
      <c r="CA165" s="517"/>
      <c r="CB165" s="517"/>
      <c r="CC165" s="517"/>
      <c r="CD165" s="517"/>
      <c r="CE165" s="517"/>
      <c r="CF165" s="517"/>
      <c r="CG165" s="517"/>
      <c r="CH165" s="517"/>
      <c r="CI165" s="517"/>
      <c r="CJ165" s="517">
        <v>6</v>
      </c>
      <c r="CK165" s="517"/>
      <c r="CL165" s="517"/>
      <c r="CM165" s="517"/>
      <c r="CN165" s="517"/>
      <c r="CO165" s="517"/>
      <c r="CP165" s="517"/>
      <c r="CQ165" s="517"/>
      <c r="CR165" s="517"/>
      <c r="CS165" s="517"/>
      <c r="CT165" s="517"/>
      <c r="CU165" s="517"/>
      <c r="CV165" s="517"/>
      <c r="CW165" s="517"/>
      <c r="CX165" s="517"/>
      <c r="CY165" s="517"/>
      <c r="CZ165" s="517"/>
      <c r="DA165" s="517"/>
    </row>
    <row r="166" spans="1:131" s="136" customFormat="1" ht="24" customHeight="1" x14ac:dyDescent="0.25">
      <c r="A166" s="514"/>
      <c r="B166" s="514"/>
      <c r="C166" s="514"/>
      <c r="D166" s="514"/>
      <c r="E166" s="514"/>
      <c r="F166" s="514"/>
      <c r="G166" s="514"/>
      <c r="H166" s="516" t="s">
        <v>702</v>
      </c>
      <c r="I166" s="516"/>
      <c r="J166" s="516"/>
      <c r="K166" s="516"/>
      <c r="L166" s="516"/>
      <c r="M166" s="516"/>
      <c r="N166" s="516"/>
      <c r="O166" s="516"/>
      <c r="P166" s="516"/>
      <c r="Q166" s="516"/>
      <c r="R166" s="516"/>
      <c r="S166" s="516"/>
      <c r="T166" s="516"/>
      <c r="U166" s="516"/>
      <c r="V166" s="516"/>
      <c r="W166" s="516"/>
      <c r="X166" s="516"/>
      <c r="Y166" s="516"/>
      <c r="Z166" s="516"/>
      <c r="AA166" s="516"/>
      <c r="AB166" s="516"/>
      <c r="AC166" s="516"/>
      <c r="AD166" s="516"/>
      <c r="AE166" s="516"/>
      <c r="AF166" s="516"/>
      <c r="AG166" s="516"/>
      <c r="AH166" s="516"/>
      <c r="AI166" s="516"/>
      <c r="AJ166" s="516"/>
      <c r="AK166" s="516"/>
      <c r="AL166" s="516"/>
      <c r="AM166" s="516"/>
      <c r="AN166" s="516"/>
      <c r="AO166" s="516"/>
      <c r="AP166" s="516"/>
      <c r="AQ166" s="516"/>
      <c r="AR166" s="516"/>
      <c r="AS166" s="516"/>
      <c r="AT166" s="516"/>
      <c r="AU166" s="516"/>
      <c r="AV166" s="516"/>
      <c r="AW166" s="516"/>
      <c r="AX166" s="516"/>
      <c r="AY166" s="516"/>
      <c r="AZ166" s="516"/>
      <c r="BA166" s="516"/>
      <c r="BB166" s="516"/>
      <c r="BC166" s="516"/>
      <c r="BD166" s="513">
        <v>126</v>
      </c>
      <c r="BE166" s="513"/>
      <c r="BF166" s="513"/>
      <c r="BG166" s="513"/>
      <c r="BH166" s="513"/>
      <c r="BI166" s="513"/>
      <c r="BJ166" s="513"/>
      <c r="BK166" s="513"/>
      <c r="BL166" s="513"/>
      <c r="BM166" s="513"/>
      <c r="BN166" s="513"/>
      <c r="BO166" s="513"/>
      <c r="BP166" s="513"/>
      <c r="BQ166" s="513"/>
      <c r="BR166" s="513"/>
      <c r="BS166" s="513"/>
      <c r="BT166" s="513">
        <v>71.430000000000007</v>
      </c>
      <c r="BU166" s="513"/>
      <c r="BV166" s="513"/>
      <c r="BW166" s="513"/>
      <c r="BX166" s="513"/>
      <c r="BY166" s="513"/>
      <c r="BZ166" s="513"/>
      <c r="CA166" s="513"/>
      <c r="CB166" s="513"/>
      <c r="CC166" s="513"/>
      <c r="CD166" s="513"/>
      <c r="CE166" s="513"/>
      <c r="CF166" s="513"/>
      <c r="CG166" s="513"/>
      <c r="CH166" s="513"/>
      <c r="CI166" s="513"/>
      <c r="CJ166" s="575">
        <v>9000</v>
      </c>
      <c r="CK166" s="575"/>
      <c r="CL166" s="575"/>
      <c r="CM166" s="575"/>
      <c r="CN166" s="575"/>
      <c r="CO166" s="575"/>
      <c r="CP166" s="575"/>
      <c r="CQ166" s="575"/>
      <c r="CR166" s="575"/>
      <c r="CS166" s="575"/>
      <c r="CT166" s="575"/>
      <c r="CU166" s="575"/>
      <c r="CV166" s="575"/>
      <c r="CW166" s="575"/>
      <c r="CX166" s="575"/>
      <c r="CY166" s="575"/>
      <c r="CZ166" s="575"/>
      <c r="DA166" s="575"/>
    </row>
    <row r="167" spans="1:131" s="136" customFormat="1" ht="15" customHeight="1" x14ac:dyDescent="0.25">
      <c r="A167" s="514"/>
      <c r="B167" s="514"/>
      <c r="C167" s="514"/>
      <c r="D167" s="514"/>
      <c r="E167" s="514"/>
      <c r="F167" s="514"/>
      <c r="G167" s="514"/>
      <c r="H167" s="516" t="s">
        <v>715</v>
      </c>
      <c r="I167" s="516"/>
      <c r="J167" s="516"/>
      <c r="K167" s="516"/>
      <c r="L167" s="516"/>
      <c r="M167" s="516"/>
      <c r="N167" s="516"/>
      <c r="O167" s="516"/>
      <c r="P167" s="516"/>
      <c r="Q167" s="516"/>
      <c r="R167" s="516"/>
      <c r="S167" s="516"/>
      <c r="T167" s="516"/>
      <c r="U167" s="516"/>
      <c r="V167" s="516"/>
      <c r="W167" s="516"/>
      <c r="X167" s="516"/>
      <c r="Y167" s="516"/>
      <c r="Z167" s="516"/>
      <c r="AA167" s="516"/>
      <c r="AB167" s="516"/>
      <c r="AC167" s="516"/>
      <c r="AD167" s="516"/>
      <c r="AE167" s="516"/>
      <c r="AF167" s="516"/>
      <c r="AG167" s="516"/>
      <c r="AH167" s="516"/>
      <c r="AI167" s="516"/>
      <c r="AJ167" s="516"/>
      <c r="AK167" s="516"/>
      <c r="AL167" s="516"/>
      <c r="AM167" s="516"/>
      <c r="AN167" s="516"/>
      <c r="AO167" s="516"/>
      <c r="AP167" s="516"/>
      <c r="AQ167" s="516"/>
      <c r="AR167" s="516"/>
      <c r="AS167" s="516"/>
      <c r="AT167" s="516"/>
      <c r="AU167" s="516"/>
      <c r="AV167" s="516"/>
      <c r="AW167" s="516"/>
      <c r="AX167" s="516"/>
      <c r="AY167" s="516"/>
      <c r="AZ167" s="516"/>
      <c r="BA167" s="516"/>
      <c r="BB167" s="516"/>
      <c r="BC167" s="516"/>
      <c r="BD167" s="513">
        <v>6</v>
      </c>
      <c r="BE167" s="513"/>
      <c r="BF167" s="513"/>
      <c r="BG167" s="513"/>
      <c r="BH167" s="513"/>
      <c r="BI167" s="513"/>
      <c r="BJ167" s="513"/>
      <c r="BK167" s="513"/>
      <c r="BL167" s="513"/>
      <c r="BM167" s="513"/>
      <c r="BN167" s="513"/>
      <c r="BO167" s="513"/>
      <c r="BP167" s="513"/>
      <c r="BQ167" s="513"/>
      <c r="BR167" s="513"/>
      <c r="BS167" s="513"/>
      <c r="BT167" s="513">
        <v>250</v>
      </c>
      <c r="BU167" s="513"/>
      <c r="BV167" s="513"/>
      <c r="BW167" s="513"/>
      <c r="BX167" s="513"/>
      <c r="BY167" s="513"/>
      <c r="BZ167" s="513"/>
      <c r="CA167" s="513"/>
      <c r="CB167" s="513"/>
      <c r="CC167" s="513"/>
      <c r="CD167" s="513"/>
      <c r="CE167" s="513"/>
      <c r="CF167" s="513"/>
      <c r="CG167" s="513"/>
      <c r="CH167" s="513"/>
      <c r="CI167" s="513"/>
      <c r="CJ167" s="575">
        <f>6*250</f>
        <v>1500</v>
      </c>
      <c r="CK167" s="575"/>
      <c r="CL167" s="575"/>
      <c r="CM167" s="575"/>
      <c r="CN167" s="575"/>
      <c r="CO167" s="575"/>
      <c r="CP167" s="575"/>
      <c r="CQ167" s="575"/>
      <c r="CR167" s="575"/>
      <c r="CS167" s="575"/>
      <c r="CT167" s="575"/>
      <c r="CU167" s="575"/>
      <c r="CV167" s="575"/>
      <c r="CW167" s="575"/>
      <c r="CX167" s="575"/>
      <c r="CY167" s="575"/>
      <c r="CZ167" s="575"/>
      <c r="DA167" s="575"/>
    </row>
    <row r="168" spans="1:131" s="136" customFormat="1" ht="15" customHeight="1" x14ac:dyDescent="0.25">
      <c r="A168" s="514"/>
      <c r="B168" s="514"/>
      <c r="C168" s="514"/>
      <c r="D168" s="514"/>
      <c r="E168" s="514"/>
      <c r="F168" s="514"/>
      <c r="G168" s="514"/>
      <c r="H168" s="518" t="s">
        <v>268</v>
      </c>
      <c r="I168" s="518"/>
      <c r="J168" s="518"/>
      <c r="K168" s="518"/>
      <c r="L168" s="518"/>
      <c r="M168" s="518"/>
      <c r="N168" s="518"/>
      <c r="O168" s="518"/>
      <c r="P168" s="518"/>
      <c r="Q168" s="518"/>
      <c r="R168" s="518"/>
      <c r="S168" s="518"/>
      <c r="T168" s="518"/>
      <c r="U168" s="518"/>
      <c r="V168" s="518"/>
      <c r="W168" s="518"/>
      <c r="X168" s="518"/>
      <c r="Y168" s="518"/>
      <c r="Z168" s="518"/>
      <c r="AA168" s="518"/>
      <c r="AB168" s="518"/>
      <c r="AC168" s="518"/>
      <c r="AD168" s="518"/>
      <c r="AE168" s="518"/>
      <c r="AF168" s="518"/>
      <c r="AG168" s="518"/>
      <c r="AH168" s="518"/>
      <c r="AI168" s="518"/>
      <c r="AJ168" s="518"/>
      <c r="AK168" s="518"/>
      <c r="AL168" s="518"/>
      <c r="AM168" s="518"/>
      <c r="AN168" s="518"/>
      <c r="AO168" s="518"/>
      <c r="AP168" s="518"/>
      <c r="AQ168" s="518"/>
      <c r="AR168" s="518"/>
      <c r="AS168" s="518"/>
      <c r="AT168" s="518"/>
      <c r="AU168" s="518"/>
      <c r="AV168" s="518"/>
      <c r="AW168" s="518"/>
      <c r="AX168" s="518"/>
      <c r="AY168" s="518"/>
      <c r="AZ168" s="518"/>
      <c r="BA168" s="518"/>
      <c r="BB168" s="518"/>
      <c r="BC168" s="519"/>
      <c r="BD168" s="513" t="s">
        <v>7</v>
      </c>
      <c r="BE168" s="513"/>
      <c r="BF168" s="513"/>
      <c r="BG168" s="513"/>
      <c r="BH168" s="513"/>
      <c r="BI168" s="513"/>
      <c r="BJ168" s="513"/>
      <c r="BK168" s="513"/>
      <c r="BL168" s="513"/>
      <c r="BM168" s="513"/>
      <c r="BN168" s="513"/>
      <c r="BO168" s="513"/>
      <c r="BP168" s="513"/>
      <c r="BQ168" s="513"/>
      <c r="BR168" s="513"/>
      <c r="BS168" s="513"/>
      <c r="BT168" s="513" t="s">
        <v>7</v>
      </c>
      <c r="BU168" s="513"/>
      <c r="BV168" s="513"/>
      <c r="BW168" s="513"/>
      <c r="BX168" s="513"/>
      <c r="BY168" s="513"/>
      <c r="BZ168" s="513"/>
      <c r="CA168" s="513"/>
      <c r="CB168" s="513"/>
      <c r="CC168" s="513"/>
      <c r="CD168" s="513"/>
      <c r="CE168" s="513"/>
      <c r="CF168" s="513"/>
      <c r="CG168" s="513"/>
      <c r="CH168" s="513"/>
      <c r="CI168" s="513"/>
      <c r="CJ168" s="576">
        <f>CJ166+CJ167</f>
        <v>10500</v>
      </c>
      <c r="CK168" s="576"/>
      <c r="CL168" s="576"/>
      <c r="CM168" s="576"/>
      <c r="CN168" s="576"/>
      <c r="CO168" s="576"/>
      <c r="CP168" s="576"/>
      <c r="CQ168" s="576"/>
      <c r="CR168" s="576"/>
      <c r="CS168" s="576"/>
      <c r="CT168" s="576"/>
      <c r="CU168" s="576"/>
      <c r="CV168" s="576"/>
      <c r="CW168" s="576"/>
      <c r="CX168" s="576"/>
      <c r="CY168" s="576"/>
      <c r="CZ168" s="576"/>
      <c r="DA168" s="576"/>
    </row>
    <row r="170" spans="1:131" s="133" customFormat="1" ht="14.25" x14ac:dyDescent="0.2">
      <c r="A170" s="524" t="s">
        <v>334</v>
      </c>
      <c r="B170" s="524"/>
      <c r="C170" s="524"/>
      <c r="D170" s="524"/>
      <c r="E170" s="524"/>
      <c r="F170" s="524"/>
      <c r="G170" s="524"/>
      <c r="H170" s="524"/>
      <c r="I170" s="524"/>
      <c r="J170" s="524"/>
      <c r="K170" s="524"/>
      <c r="L170" s="524"/>
      <c r="M170" s="524"/>
      <c r="N170" s="524"/>
      <c r="O170" s="524"/>
      <c r="P170" s="524"/>
      <c r="Q170" s="524"/>
      <c r="R170" s="524"/>
      <c r="S170" s="524"/>
      <c r="T170" s="524"/>
      <c r="U170" s="524"/>
      <c r="V170" s="524"/>
      <c r="W170" s="524"/>
      <c r="X170" s="524"/>
      <c r="Y170" s="524"/>
      <c r="Z170" s="524"/>
      <c r="AA170" s="524"/>
      <c r="AB170" s="524"/>
      <c r="AC170" s="524"/>
      <c r="AD170" s="524"/>
      <c r="AE170" s="524"/>
      <c r="AF170" s="524"/>
      <c r="AG170" s="524"/>
      <c r="AH170" s="524"/>
      <c r="AI170" s="524"/>
      <c r="AJ170" s="524"/>
      <c r="AK170" s="524"/>
      <c r="AL170" s="524"/>
      <c r="AM170" s="524"/>
      <c r="AN170" s="524"/>
      <c r="AO170" s="524"/>
      <c r="AP170" s="524"/>
      <c r="AQ170" s="524"/>
      <c r="AR170" s="524"/>
      <c r="AS170" s="524"/>
      <c r="AT170" s="524"/>
      <c r="AU170" s="524"/>
      <c r="AV170" s="524"/>
      <c r="AW170" s="524"/>
      <c r="AX170" s="524"/>
      <c r="AY170" s="524"/>
      <c r="AZ170" s="524"/>
      <c r="BA170" s="524"/>
      <c r="BB170" s="524"/>
      <c r="BC170" s="524"/>
      <c r="BD170" s="524"/>
      <c r="BE170" s="524"/>
      <c r="BF170" s="524"/>
      <c r="BG170" s="524"/>
      <c r="BH170" s="524"/>
      <c r="BI170" s="524"/>
      <c r="BJ170" s="524"/>
      <c r="BK170" s="524"/>
      <c r="BL170" s="524"/>
      <c r="BM170" s="524"/>
      <c r="BN170" s="524"/>
      <c r="BO170" s="524"/>
      <c r="BP170" s="524"/>
      <c r="BQ170" s="524"/>
      <c r="BR170" s="524"/>
      <c r="BS170" s="524"/>
      <c r="BT170" s="524"/>
      <c r="BU170" s="524"/>
      <c r="BV170" s="524"/>
      <c r="BW170" s="524"/>
      <c r="BX170" s="524"/>
      <c r="BY170" s="524"/>
      <c r="BZ170" s="524"/>
      <c r="CA170" s="524"/>
      <c r="CB170" s="524"/>
      <c r="CC170" s="524"/>
      <c r="CD170" s="524"/>
      <c r="CE170" s="524"/>
      <c r="CF170" s="524"/>
      <c r="CG170" s="524"/>
      <c r="CH170" s="524"/>
      <c r="CI170" s="524"/>
      <c r="CJ170" s="524"/>
      <c r="CK170" s="524"/>
      <c r="CL170" s="524"/>
      <c r="CM170" s="524"/>
      <c r="CN170" s="524"/>
      <c r="CO170" s="524"/>
      <c r="CP170" s="524"/>
      <c r="CQ170" s="524"/>
      <c r="CR170" s="524"/>
      <c r="CS170" s="524"/>
      <c r="CT170" s="524"/>
      <c r="CU170" s="524"/>
      <c r="CV170" s="524"/>
      <c r="CW170" s="524"/>
      <c r="CX170" s="524"/>
      <c r="CY170" s="524"/>
      <c r="CZ170" s="524"/>
      <c r="DA170" s="524"/>
      <c r="DH170" s="524">
        <v>225</v>
      </c>
      <c r="DI170" s="524"/>
      <c r="DJ170" s="524"/>
      <c r="DK170" s="524"/>
      <c r="DL170" s="524"/>
      <c r="DM170" s="524"/>
      <c r="DN170" s="524"/>
    </row>
    <row r="171" spans="1:131" ht="10.5" customHeight="1" x14ac:dyDescent="0.25"/>
    <row r="172" spans="1:131" s="134" customFormat="1" ht="45" customHeight="1" x14ac:dyDescent="0.25">
      <c r="A172" s="525" t="s">
        <v>259</v>
      </c>
      <c r="B172" s="526"/>
      <c r="C172" s="526"/>
      <c r="D172" s="526"/>
      <c r="E172" s="526"/>
      <c r="F172" s="526"/>
      <c r="G172" s="527"/>
      <c r="H172" s="525" t="s">
        <v>310</v>
      </c>
      <c r="I172" s="526"/>
      <c r="J172" s="526"/>
      <c r="K172" s="526"/>
      <c r="L172" s="526"/>
      <c r="M172" s="526"/>
      <c r="N172" s="526"/>
      <c r="O172" s="526"/>
      <c r="P172" s="526"/>
      <c r="Q172" s="526"/>
      <c r="R172" s="526"/>
      <c r="S172" s="526"/>
      <c r="T172" s="526"/>
      <c r="U172" s="526"/>
      <c r="V172" s="526"/>
      <c r="W172" s="526"/>
      <c r="X172" s="526"/>
      <c r="Y172" s="526"/>
      <c r="Z172" s="526"/>
      <c r="AA172" s="526"/>
      <c r="AB172" s="526"/>
      <c r="AC172" s="526"/>
      <c r="AD172" s="526"/>
      <c r="AE172" s="526"/>
      <c r="AF172" s="526"/>
      <c r="AG172" s="526"/>
      <c r="AH172" s="526"/>
      <c r="AI172" s="526"/>
      <c r="AJ172" s="526"/>
      <c r="AK172" s="526"/>
      <c r="AL172" s="526"/>
      <c r="AM172" s="526"/>
      <c r="AN172" s="526"/>
      <c r="AO172" s="526"/>
      <c r="AP172" s="526"/>
      <c r="AQ172" s="526"/>
      <c r="AR172" s="526"/>
      <c r="AS172" s="526"/>
      <c r="AT172" s="526"/>
      <c r="AU172" s="526"/>
      <c r="AV172" s="526"/>
      <c r="AW172" s="526"/>
      <c r="AX172" s="526"/>
      <c r="AY172" s="526"/>
      <c r="AZ172" s="526"/>
      <c r="BA172" s="526"/>
      <c r="BB172" s="526"/>
      <c r="BC172" s="527"/>
      <c r="BD172" s="525" t="s">
        <v>335</v>
      </c>
      <c r="BE172" s="526"/>
      <c r="BF172" s="526"/>
      <c r="BG172" s="526"/>
      <c r="BH172" s="526"/>
      <c r="BI172" s="526"/>
      <c r="BJ172" s="526"/>
      <c r="BK172" s="526"/>
      <c r="BL172" s="526"/>
      <c r="BM172" s="526"/>
      <c r="BN172" s="526"/>
      <c r="BO172" s="526"/>
      <c r="BP172" s="526"/>
      <c r="BQ172" s="526"/>
      <c r="BR172" s="526"/>
      <c r="BS172" s="527"/>
      <c r="BT172" s="525" t="s">
        <v>336</v>
      </c>
      <c r="BU172" s="526"/>
      <c r="BV172" s="526"/>
      <c r="BW172" s="526"/>
      <c r="BX172" s="526"/>
      <c r="BY172" s="526"/>
      <c r="BZ172" s="526"/>
      <c r="CA172" s="526"/>
      <c r="CB172" s="526"/>
      <c r="CC172" s="526"/>
      <c r="CD172" s="526"/>
      <c r="CE172" s="526"/>
      <c r="CF172" s="526"/>
      <c r="CG172" s="526"/>
      <c r="CH172" s="526"/>
      <c r="CI172" s="527"/>
      <c r="CJ172" s="525" t="s">
        <v>337</v>
      </c>
      <c r="CK172" s="526"/>
      <c r="CL172" s="526"/>
      <c r="CM172" s="526"/>
      <c r="CN172" s="526"/>
      <c r="CO172" s="526"/>
      <c r="CP172" s="526"/>
      <c r="CQ172" s="526"/>
      <c r="CR172" s="526"/>
      <c r="CS172" s="526"/>
      <c r="CT172" s="526"/>
      <c r="CU172" s="526"/>
      <c r="CV172" s="526"/>
      <c r="CW172" s="526"/>
      <c r="CX172" s="526"/>
      <c r="CY172" s="526"/>
      <c r="CZ172" s="526"/>
      <c r="DA172" s="527"/>
    </row>
    <row r="173" spans="1:131" s="135" customFormat="1" ht="12.75" x14ac:dyDescent="0.25">
      <c r="A173" s="517">
        <v>1</v>
      </c>
      <c r="B173" s="517"/>
      <c r="C173" s="517"/>
      <c r="D173" s="517"/>
      <c r="E173" s="517"/>
      <c r="F173" s="517"/>
      <c r="G173" s="517"/>
      <c r="H173" s="517">
        <v>2</v>
      </c>
      <c r="I173" s="517"/>
      <c r="J173" s="517"/>
      <c r="K173" s="517"/>
      <c r="L173" s="517"/>
      <c r="M173" s="517"/>
      <c r="N173" s="517"/>
      <c r="O173" s="517"/>
      <c r="P173" s="517"/>
      <c r="Q173" s="517"/>
      <c r="R173" s="517"/>
      <c r="S173" s="517"/>
      <c r="T173" s="517"/>
      <c r="U173" s="517"/>
      <c r="V173" s="517"/>
      <c r="W173" s="517"/>
      <c r="X173" s="517"/>
      <c r="Y173" s="517"/>
      <c r="Z173" s="517"/>
      <c r="AA173" s="517"/>
      <c r="AB173" s="517"/>
      <c r="AC173" s="517"/>
      <c r="AD173" s="517"/>
      <c r="AE173" s="517"/>
      <c r="AF173" s="517"/>
      <c r="AG173" s="517"/>
      <c r="AH173" s="517"/>
      <c r="AI173" s="517"/>
      <c r="AJ173" s="517"/>
      <c r="AK173" s="517"/>
      <c r="AL173" s="517"/>
      <c r="AM173" s="517"/>
      <c r="AN173" s="517"/>
      <c r="AO173" s="517"/>
      <c r="AP173" s="517"/>
      <c r="AQ173" s="517"/>
      <c r="AR173" s="517"/>
      <c r="AS173" s="517"/>
      <c r="AT173" s="517"/>
      <c r="AU173" s="517"/>
      <c r="AV173" s="517"/>
      <c r="AW173" s="517"/>
      <c r="AX173" s="517"/>
      <c r="AY173" s="517"/>
      <c r="AZ173" s="517"/>
      <c r="BA173" s="517"/>
      <c r="BB173" s="517"/>
      <c r="BC173" s="517"/>
      <c r="BD173" s="517">
        <v>3</v>
      </c>
      <c r="BE173" s="517"/>
      <c r="BF173" s="517"/>
      <c r="BG173" s="517"/>
      <c r="BH173" s="517"/>
      <c r="BI173" s="517"/>
      <c r="BJ173" s="517"/>
      <c r="BK173" s="517"/>
      <c r="BL173" s="517"/>
      <c r="BM173" s="517"/>
      <c r="BN173" s="517"/>
      <c r="BO173" s="517"/>
      <c r="BP173" s="517"/>
      <c r="BQ173" s="517"/>
      <c r="BR173" s="517"/>
      <c r="BS173" s="517"/>
      <c r="BT173" s="517">
        <v>4</v>
      </c>
      <c r="BU173" s="517"/>
      <c r="BV173" s="517"/>
      <c r="BW173" s="517"/>
      <c r="BX173" s="517"/>
      <c r="BY173" s="517"/>
      <c r="BZ173" s="517"/>
      <c r="CA173" s="517"/>
      <c r="CB173" s="517"/>
      <c r="CC173" s="517"/>
      <c r="CD173" s="517"/>
      <c r="CE173" s="517"/>
      <c r="CF173" s="517"/>
      <c r="CG173" s="517"/>
      <c r="CH173" s="517"/>
      <c r="CI173" s="517"/>
      <c r="CJ173" s="517">
        <v>5</v>
      </c>
      <c r="CK173" s="517"/>
      <c r="CL173" s="517"/>
      <c r="CM173" s="517"/>
      <c r="CN173" s="517"/>
      <c r="CO173" s="517"/>
      <c r="CP173" s="517"/>
      <c r="CQ173" s="517"/>
      <c r="CR173" s="517"/>
      <c r="CS173" s="517"/>
      <c r="CT173" s="517"/>
      <c r="CU173" s="517"/>
      <c r="CV173" s="517"/>
      <c r="CW173" s="517"/>
      <c r="CX173" s="517"/>
      <c r="CY173" s="517"/>
      <c r="CZ173" s="517"/>
      <c r="DA173" s="517"/>
    </row>
    <row r="174" spans="1:131" s="136" customFormat="1" ht="39" customHeight="1" x14ac:dyDescent="0.25">
      <c r="A174" s="514"/>
      <c r="B174" s="514"/>
      <c r="C174" s="514"/>
      <c r="D174" s="514"/>
      <c r="E174" s="514"/>
      <c r="F174" s="514"/>
      <c r="G174" s="514"/>
      <c r="H174" s="516" t="s">
        <v>492</v>
      </c>
      <c r="I174" s="516" t="s">
        <v>392</v>
      </c>
      <c r="J174" s="516" t="s">
        <v>392</v>
      </c>
      <c r="K174" s="516" t="s">
        <v>392</v>
      </c>
      <c r="L174" s="516" t="s">
        <v>392</v>
      </c>
      <c r="M174" s="516" t="s">
        <v>392</v>
      </c>
      <c r="N174" s="516" t="s">
        <v>392</v>
      </c>
      <c r="O174" s="516" t="s">
        <v>392</v>
      </c>
      <c r="P174" s="516" t="s">
        <v>392</v>
      </c>
      <c r="Q174" s="516" t="s">
        <v>392</v>
      </c>
      <c r="R174" s="516" t="s">
        <v>392</v>
      </c>
      <c r="S174" s="516" t="s">
        <v>392</v>
      </c>
      <c r="T174" s="516" t="s">
        <v>392</v>
      </c>
      <c r="U174" s="516" t="s">
        <v>392</v>
      </c>
      <c r="V174" s="516" t="s">
        <v>392</v>
      </c>
      <c r="W174" s="516" t="s">
        <v>392</v>
      </c>
      <c r="X174" s="516" t="s">
        <v>392</v>
      </c>
      <c r="Y174" s="516" t="s">
        <v>392</v>
      </c>
      <c r="Z174" s="516" t="s">
        <v>392</v>
      </c>
      <c r="AA174" s="516" t="s">
        <v>392</v>
      </c>
      <c r="AB174" s="516" t="s">
        <v>392</v>
      </c>
      <c r="AC174" s="516" t="s">
        <v>392</v>
      </c>
      <c r="AD174" s="516" t="s">
        <v>392</v>
      </c>
      <c r="AE174" s="516" t="s">
        <v>392</v>
      </c>
      <c r="AF174" s="516" t="s">
        <v>392</v>
      </c>
      <c r="AG174" s="516" t="s">
        <v>392</v>
      </c>
      <c r="AH174" s="516" t="s">
        <v>392</v>
      </c>
      <c r="AI174" s="516" t="s">
        <v>392</v>
      </c>
      <c r="AJ174" s="516" t="s">
        <v>392</v>
      </c>
      <c r="AK174" s="516" t="s">
        <v>392</v>
      </c>
      <c r="AL174" s="516" t="s">
        <v>392</v>
      </c>
      <c r="AM174" s="516" t="s">
        <v>392</v>
      </c>
      <c r="AN174" s="516" t="s">
        <v>392</v>
      </c>
      <c r="AO174" s="516" t="s">
        <v>392</v>
      </c>
      <c r="AP174" s="516" t="s">
        <v>392</v>
      </c>
      <c r="AQ174" s="516" t="s">
        <v>392</v>
      </c>
      <c r="AR174" s="516" t="s">
        <v>392</v>
      </c>
      <c r="AS174" s="516" t="s">
        <v>392</v>
      </c>
      <c r="AT174" s="516" t="s">
        <v>392</v>
      </c>
      <c r="AU174" s="516" t="s">
        <v>392</v>
      </c>
      <c r="AV174" s="516" t="s">
        <v>392</v>
      </c>
      <c r="AW174" s="516" t="s">
        <v>392</v>
      </c>
      <c r="AX174" s="516" t="s">
        <v>392</v>
      </c>
      <c r="AY174" s="516" t="s">
        <v>392</v>
      </c>
      <c r="AZ174" s="516" t="s">
        <v>392</v>
      </c>
      <c r="BA174" s="516" t="s">
        <v>392</v>
      </c>
      <c r="BB174" s="516" t="s">
        <v>392</v>
      </c>
      <c r="BC174" s="516" t="s">
        <v>392</v>
      </c>
      <c r="BD174" s="513">
        <v>1</v>
      </c>
      <c r="BE174" s="513">
        <v>1</v>
      </c>
      <c r="BF174" s="513">
        <v>1</v>
      </c>
      <c r="BG174" s="513">
        <v>1</v>
      </c>
      <c r="BH174" s="513">
        <v>1</v>
      </c>
      <c r="BI174" s="513">
        <v>1</v>
      </c>
      <c r="BJ174" s="513">
        <v>1</v>
      </c>
      <c r="BK174" s="513">
        <v>1</v>
      </c>
      <c r="BL174" s="513">
        <v>1</v>
      </c>
      <c r="BM174" s="513">
        <v>1</v>
      </c>
      <c r="BN174" s="513">
        <v>1</v>
      </c>
      <c r="BO174" s="513">
        <v>1</v>
      </c>
      <c r="BP174" s="513">
        <v>1</v>
      </c>
      <c r="BQ174" s="513">
        <v>1</v>
      </c>
      <c r="BR174" s="513">
        <v>1</v>
      </c>
      <c r="BS174" s="513">
        <v>1</v>
      </c>
      <c r="BT174" s="513">
        <v>12</v>
      </c>
      <c r="BU174" s="513"/>
      <c r="BV174" s="513"/>
      <c r="BW174" s="513"/>
      <c r="BX174" s="513"/>
      <c r="BY174" s="513"/>
      <c r="BZ174" s="513"/>
      <c r="CA174" s="513"/>
      <c r="CB174" s="513"/>
      <c r="CC174" s="513"/>
      <c r="CD174" s="513"/>
      <c r="CE174" s="513"/>
      <c r="CF174" s="513"/>
      <c r="CG174" s="513"/>
      <c r="CH174" s="513"/>
      <c r="CI174" s="513"/>
      <c r="CJ174" s="515">
        <v>96000</v>
      </c>
      <c r="CK174" s="515">
        <v>15000</v>
      </c>
      <c r="CL174" s="515">
        <v>15000</v>
      </c>
      <c r="CM174" s="515">
        <v>15000</v>
      </c>
      <c r="CN174" s="515">
        <v>15000</v>
      </c>
      <c r="CO174" s="515">
        <v>15000</v>
      </c>
      <c r="CP174" s="515">
        <v>15000</v>
      </c>
      <c r="CQ174" s="515">
        <v>15000</v>
      </c>
      <c r="CR174" s="515">
        <v>15000</v>
      </c>
      <c r="CS174" s="515">
        <v>15000</v>
      </c>
      <c r="CT174" s="515">
        <v>15000</v>
      </c>
      <c r="CU174" s="515">
        <v>15000</v>
      </c>
      <c r="CV174" s="515">
        <v>15000</v>
      </c>
      <c r="CW174" s="515">
        <v>15000</v>
      </c>
      <c r="CX174" s="515">
        <v>15000</v>
      </c>
      <c r="CY174" s="515">
        <v>15000</v>
      </c>
      <c r="CZ174" s="515">
        <v>15000</v>
      </c>
      <c r="DA174" s="515">
        <v>15000</v>
      </c>
      <c r="DK174" s="136">
        <v>15000</v>
      </c>
      <c r="DL174" s="136">
        <v>15000</v>
      </c>
      <c r="DM174" s="136">
        <v>15000</v>
      </c>
      <c r="DN174" s="136">
        <v>15000</v>
      </c>
      <c r="DO174" s="136">
        <v>15000</v>
      </c>
      <c r="DP174" s="136">
        <v>15000</v>
      </c>
      <c r="DQ174" s="136">
        <v>15000</v>
      </c>
      <c r="DR174" s="136">
        <v>15000</v>
      </c>
      <c r="DS174" s="136">
        <v>15000</v>
      </c>
      <c r="DT174" s="136">
        <v>15000</v>
      </c>
      <c r="DU174" s="136">
        <v>15000</v>
      </c>
      <c r="DV174" s="136">
        <v>15000</v>
      </c>
      <c r="DW174" s="136">
        <v>15000</v>
      </c>
      <c r="DX174" s="136">
        <v>15000</v>
      </c>
      <c r="DY174" s="136">
        <v>15000</v>
      </c>
      <c r="DZ174" s="136">
        <v>15000</v>
      </c>
      <c r="EA174" s="136">
        <v>15000</v>
      </c>
    </row>
    <row r="175" spans="1:131" s="136" customFormat="1" ht="24.75" customHeight="1" x14ac:dyDescent="0.25">
      <c r="A175" s="514"/>
      <c r="B175" s="514"/>
      <c r="C175" s="514"/>
      <c r="D175" s="514"/>
      <c r="E175" s="514"/>
      <c r="F175" s="514"/>
      <c r="G175" s="514"/>
      <c r="H175" s="516" t="s">
        <v>559</v>
      </c>
      <c r="I175" s="516" t="s">
        <v>392</v>
      </c>
      <c r="J175" s="516" t="s">
        <v>392</v>
      </c>
      <c r="K175" s="516" t="s">
        <v>392</v>
      </c>
      <c r="L175" s="516" t="s">
        <v>392</v>
      </c>
      <c r="M175" s="516" t="s">
        <v>392</v>
      </c>
      <c r="N175" s="516" t="s">
        <v>392</v>
      </c>
      <c r="O175" s="516" t="s">
        <v>392</v>
      </c>
      <c r="P175" s="516" t="s">
        <v>392</v>
      </c>
      <c r="Q175" s="516" t="s">
        <v>392</v>
      </c>
      <c r="R175" s="516" t="s">
        <v>392</v>
      </c>
      <c r="S175" s="516" t="s">
        <v>392</v>
      </c>
      <c r="T175" s="516" t="s">
        <v>392</v>
      </c>
      <c r="U175" s="516" t="s">
        <v>392</v>
      </c>
      <c r="V175" s="516" t="s">
        <v>392</v>
      </c>
      <c r="W175" s="516" t="s">
        <v>392</v>
      </c>
      <c r="X175" s="516" t="s">
        <v>392</v>
      </c>
      <c r="Y175" s="516" t="s">
        <v>392</v>
      </c>
      <c r="Z175" s="516" t="s">
        <v>392</v>
      </c>
      <c r="AA175" s="516" t="s">
        <v>392</v>
      </c>
      <c r="AB175" s="516" t="s">
        <v>392</v>
      </c>
      <c r="AC175" s="516" t="s">
        <v>392</v>
      </c>
      <c r="AD175" s="516" t="s">
        <v>392</v>
      </c>
      <c r="AE175" s="516" t="s">
        <v>392</v>
      </c>
      <c r="AF175" s="516" t="s">
        <v>392</v>
      </c>
      <c r="AG175" s="516" t="s">
        <v>392</v>
      </c>
      <c r="AH175" s="516" t="s">
        <v>392</v>
      </c>
      <c r="AI175" s="516" t="s">
        <v>392</v>
      </c>
      <c r="AJ175" s="516" t="s">
        <v>392</v>
      </c>
      <c r="AK175" s="516" t="s">
        <v>392</v>
      </c>
      <c r="AL175" s="516" t="s">
        <v>392</v>
      </c>
      <c r="AM175" s="516" t="s">
        <v>392</v>
      </c>
      <c r="AN175" s="516" t="s">
        <v>392</v>
      </c>
      <c r="AO175" s="516" t="s">
        <v>392</v>
      </c>
      <c r="AP175" s="516" t="s">
        <v>392</v>
      </c>
      <c r="AQ175" s="516" t="s">
        <v>392</v>
      </c>
      <c r="AR175" s="516" t="s">
        <v>392</v>
      </c>
      <c r="AS175" s="516" t="s">
        <v>392</v>
      </c>
      <c r="AT175" s="516" t="s">
        <v>392</v>
      </c>
      <c r="AU175" s="516" t="s">
        <v>392</v>
      </c>
      <c r="AV175" s="516" t="s">
        <v>392</v>
      </c>
      <c r="AW175" s="516" t="s">
        <v>392</v>
      </c>
      <c r="AX175" s="516" t="s">
        <v>392</v>
      </c>
      <c r="AY175" s="516" t="s">
        <v>392</v>
      </c>
      <c r="AZ175" s="516" t="s">
        <v>392</v>
      </c>
      <c r="BA175" s="516" t="s">
        <v>392</v>
      </c>
      <c r="BB175" s="516" t="s">
        <v>392</v>
      </c>
      <c r="BC175" s="516" t="s">
        <v>392</v>
      </c>
      <c r="BD175" s="513">
        <v>1</v>
      </c>
      <c r="BE175" s="513"/>
      <c r="BF175" s="513"/>
      <c r="BG175" s="513"/>
      <c r="BH175" s="513"/>
      <c r="BI175" s="513"/>
      <c r="BJ175" s="513"/>
      <c r="BK175" s="513"/>
      <c r="BL175" s="513"/>
      <c r="BM175" s="513"/>
      <c r="BN175" s="513"/>
      <c r="BO175" s="513"/>
      <c r="BP175" s="513"/>
      <c r="BQ175" s="513"/>
      <c r="BR175" s="513"/>
      <c r="BS175" s="513"/>
      <c r="BT175" s="513">
        <v>12</v>
      </c>
      <c r="BU175" s="513"/>
      <c r="BV175" s="513"/>
      <c r="BW175" s="513"/>
      <c r="BX175" s="513"/>
      <c r="BY175" s="513"/>
      <c r="BZ175" s="513"/>
      <c r="CA175" s="513"/>
      <c r="CB175" s="513"/>
      <c r="CC175" s="513"/>
      <c r="CD175" s="513"/>
      <c r="CE175" s="513"/>
      <c r="CF175" s="513"/>
      <c r="CG175" s="513"/>
      <c r="CH175" s="513"/>
      <c r="CI175" s="513"/>
      <c r="CJ175" s="515">
        <v>102000</v>
      </c>
      <c r="CK175" s="515"/>
      <c r="CL175" s="515"/>
      <c r="CM175" s="515"/>
      <c r="CN175" s="515"/>
      <c r="CO175" s="515"/>
      <c r="CP175" s="515"/>
      <c r="CQ175" s="515"/>
      <c r="CR175" s="515"/>
      <c r="CS175" s="515"/>
      <c r="CT175" s="515"/>
      <c r="CU175" s="515"/>
      <c r="CV175" s="515"/>
      <c r="CW175" s="515"/>
      <c r="CX175" s="515"/>
      <c r="CY175" s="515"/>
      <c r="CZ175" s="515"/>
      <c r="DA175" s="515"/>
    </row>
    <row r="176" spans="1:131" s="136" customFormat="1" ht="24.75" customHeight="1" x14ac:dyDescent="0.25">
      <c r="A176" s="514"/>
      <c r="B176" s="514"/>
      <c r="C176" s="514"/>
      <c r="D176" s="514"/>
      <c r="E176" s="514"/>
      <c r="F176" s="514"/>
      <c r="G176" s="514"/>
      <c r="H176" s="516" t="s">
        <v>679</v>
      </c>
      <c r="I176" s="516" t="s">
        <v>392</v>
      </c>
      <c r="J176" s="516" t="s">
        <v>392</v>
      </c>
      <c r="K176" s="516" t="s">
        <v>392</v>
      </c>
      <c r="L176" s="516" t="s">
        <v>392</v>
      </c>
      <c r="M176" s="516" t="s">
        <v>392</v>
      </c>
      <c r="N176" s="516" t="s">
        <v>392</v>
      </c>
      <c r="O176" s="516" t="s">
        <v>392</v>
      </c>
      <c r="P176" s="516" t="s">
        <v>392</v>
      </c>
      <c r="Q176" s="516" t="s">
        <v>392</v>
      </c>
      <c r="R176" s="516" t="s">
        <v>392</v>
      </c>
      <c r="S176" s="516" t="s">
        <v>392</v>
      </c>
      <c r="T176" s="516" t="s">
        <v>392</v>
      </c>
      <c r="U176" s="516" t="s">
        <v>392</v>
      </c>
      <c r="V176" s="516" t="s">
        <v>392</v>
      </c>
      <c r="W176" s="516" t="s">
        <v>392</v>
      </c>
      <c r="X176" s="516" t="s">
        <v>392</v>
      </c>
      <c r="Y176" s="516" t="s">
        <v>392</v>
      </c>
      <c r="Z176" s="516" t="s">
        <v>392</v>
      </c>
      <c r="AA176" s="516" t="s">
        <v>392</v>
      </c>
      <c r="AB176" s="516" t="s">
        <v>392</v>
      </c>
      <c r="AC176" s="516" t="s">
        <v>392</v>
      </c>
      <c r="AD176" s="516" t="s">
        <v>392</v>
      </c>
      <c r="AE176" s="516" t="s">
        <v>392</v>
      </c>
      <c r="AF176" s="516" t="s">
        <v>392</v>
      </c>
      <c r="AG176" s="516" t="s">
        <v>392</v>
      </c>
      <c r="AH176" s="516" t="s">
        <v>392</v>
      </c>
      <c r="AI176" s="516" t="s">
        <v>392</v>
      </c>
      <c r="AJ176" s="516" t="s">
        <v>392</v>
      </c>
      <c r="AK176" s="516" t="s">
        <v>392</v>
      </c>
      <c r="AL176" s="516" t="s">
        <v>392</v>
      </c>
      <c r="AM176" s="516" t="s">
        <v>392</v>
      </c>
      <c r="AN176" s="516" t="s">
        <v>392</v>
      </c>
      <c r="AO176" s="516" t="s">
        <v>392</v>
      </c>
      <c r="AP176" s="516" t="s">
        <v>392</v>
      </c>
      <c r="AQ176" s="516" t="s">
        <v>392</v>
      </c>
      <c r="AR176" s="516" t="s">
        <v>392</v>
      </c>
      <c r="AS176" s="516" t="s">
        <v>392</v>
      </c>
      <c r="AT176" s="516" t="s">
        <v>392</v>
      </c>
      <c r="AU176" s="516" t="s">
        <v>392</v>
      </c>
      <c r="AV176" s="516" t="s">
        <v>392</v>
      </c>
      <c r="AW176" s="516" t="s">
        <v>392</v>
      </c>
      <c r="AX176" s="516" t="s">
        <v>392</v>
      </c>
      <c r="AY176" s="516" t="s">
        <v>392</v>
      </c>
      <c r="AZ176" s="516" t="s">
        <v>392</v>
      </c>
      <c r="BA176" s="516" t="s">
        <v>392</v>
      </c>
      <c r="BB176" s="516" t="s">
        <v>392</v>
      </c>
      <c r="BC176" s="516" t="s">
        <v>392</v>
      </c>
      <c r="BD176" s="513">
        <v>1</v>
      </c>
      <c r="BE176" s="513"/>
      <c r="BF176" s="513"/>
      <c r="BG176" s="513"/>
      <c r="BH176" s="513"/>
      <c r="BI176" s="513"/>
      <c r="BJ176" s="513"/>
      <c r="BK176" s="513"/>
      <c r="BL176" s="513"/>
      <c r="BM176" s="513"/>
      <c r="BN176" s="513"/>
      <c r="BO176" s="513"/>
      <c r="BP176" s="513"/>
      <c r="BQ176" s="513"/>
      <c r="BR176" s="513"/>
      <c r="BS176" s="513"/>
      <c r="BT176" s="513">
        <v>1</v>
      </c>
      <c r="BU176" s="513"/>
      <c r="BV176" s="513"/>
      <c r="BW176" s="513"/>
      <c r="BX176" s="513"/>
      <c r="BY176" s="513"/>
      <c r="BZ176" s="513"/>
      <c r="CA176" s="513"/>
      <c r="CB176" s="513"/>
      <c r="CC176" s="513"/>
      <c r="CD176" s="513"/>
      <c r="CE176" s="513"/>
      <c r="CF176" s="513"/>
      <c r="CG176" s="513"/>
      <c r="CH176" s="513"/>
      <c r="CI176" s="513"/>
      <c r="CJ176" s="515">
        <v>20000</v>
      </c>
      <c r="CK176" s="515"/>
      <c r="CL176" s="515"/>
      <c r="CM176" s="515"/>
      <c r="CN176" s="515"/>
      <c r="CO176" s="515"/>
      <c r="CP176" s="515"/>
      <c r="CQ176" s="515"/>
      <c r="CR176" s="515"/>
      <c r="CS176" s="515"/>
      <c r="CT176" s="515"/>
      <c r="CU176" s="515"/>
      <c r="CV176" s="515"/>
      <c r="CW176" s="515"/>
      <c r="CX176" s="515"/>
      <c r="CY176" s="515"/>
      <c r="CZ176" s="515"/>
      <c r="DA176" s="515"/>
    </row>
    <row r="177" spans="1:131" s="136" customFormat="1" ht="24.75" customHeight="1" x14ac:dyDescent="0.25">
      <c r="A177" s="514"/>
      <c r="B177" s="514"/>
      <c r="C177" s="514"/>
      <c r="D177" s="514"/>
      <c r="E177" s="514"/>
      <c r="F177" s="514"/>
      <c r="G177" s="514"/>
      <c r="H177" s="516" t="s">
        <v>681</v>
      </c>
      <c r="I177" s="516" t="s">
        <v>392</v>
      </c>
      <c r="J177" s="516" t="s">
        <v>392</v>
      </c>
      <c r="K177" s="516" t="s">
        <v>392</v>
      </c>
      <c r="L177" s="516" t="s">
        <v>392</v>
      </c>
      <c r="M177" s="516" t="s">
        <v>392</v>
      </c>
      <c r="N177" s="516" t="s">
        <v>392</v>
      </c>
      <c r="O177" s="516" t="s">
        <v>392</v>
      </c>
      <c r="P177" s="516" t="s">
        <v>392</v>
      </c>
      <c r="Q177" s="516" t="s">
        <v>392</v>
      </c>
      <c r="R177" s="516" t="s">
        <v>392</v>
      </c>
      <c r="S177" s="516" t="s">
        <v>392</v>
      </c>
      <c r="T177" s="516" t="s">
        <v>392</v>
      </c>
      <c r="U177" s="516" t="s">
        <v>392</v>
      </c>
      <c r="V177" s="516" t="s">
        <v>392</v>
      </c>
      <c r="W177" s="516" t="s">
        <v>392</v>
      </c>
      <c r="X177" s="516" t="s">
        <v>392</v>
      </c>
      <c r="Y177" s="516" t="s">
        <v>392</v>
      </c>
      <c r="Z177" s="516" t="s">
        <v>392</v>
      </c>
      <c r="AA177" s="516" t="s">
        <v>392</v>
      </c>
      <c r="AB177" s="516" t="s">
        <v>392</v>
      </c>
      <c r="AC177" s="516" t="s">
        <v>392</v>
      </c>
      <c r="AD177" s="516" t="s">
        <v>392</v>
      </c>
      <c r="AE177" s="516" t="s">
        <v>392</v>
      </c>
      <c r="AF177" s="516" t="s">
        <v>392</v>
      </c>
      <c r="AG177" s="516" t="s">
        <v>392</v>
      </c>
      <c r="AH177" s="516" t="s">
        <v>392</v>
      </c>
      <c r="AI177" s="516" t="s">
        <v>392</v>
      </c>
      <c r="AJ177" s="516" t="s">
        <v>392</v>
      </c>
      <c r="AK177" s="516" t="s">
        <v>392</v>
      </c>
      <c r="AL177" s="516" t="s">
        <v>392</v>
      </c>
      <c r="AM177" s="516" t="s">
        <v>392</v>
      </c>
      <c r="AN177" s="516" t="s">
        <v>392</v>
      </c>
      <c r="AO177" s="516" t="s">
        <v>392</v>
      </c>
      <c r="AP177" s="516" t="s">
        <v>392</v>
      </c>
      <c r="AQ177" s="516" t="s">
        <v>392</v>
      </c>
      <c r="AR177" s="516" t="s">
        <v>392</v>
      </c>
      <c r="AS177" s="516" t="s">
        <v>392</v>
      </c>
      <c r="AT177" s="516" t="s">
        <v>392</v>
      </c>
      <c r="AU177" s="516" t="s">
        <v>392</v>
      </c>
      <c r="AV177" s="516" t="s">
        <v>392</v>
      </c>
      <c r="AW177" s="516" t="s">
        <v>392</v>
      </c>
      <c r="AX177" s="516" t="s">
        <v>392</v>
      </c>
      <c r="AY177" s="516" t="s">
        <v>392</v>
      </c>
      <c r="AZ177" s="516" t="s">
        <v>392</v>
      </c>
      <c r="BA177" s="516" t="s">
        <v>392</v>
      </c>
      <c r="BB177" s="516" t="s">
        <v>392</v>
      </c>
      <c r="BC177" s="516" t="s">
        <v>392</v>
      </c>
      <c r="BD177" s="513">
        <v>2</v>
      </c>
      <c r="BE177" s="513"/>
      <c r="BF177" s="513"/>
      <c r="BG177" s="513"/>
      <c r="BH177" s="513"/>
      <c r="BI177" s="513"/>
      <c r="BJ177" s="513"/>
      <c r="BK177" s="513"/>
      <c r="BL177" s="513"/>
      <c r="BM177" s="513"/>
      <c r="BN177" s="513"/>
      <c r="BO177" s="513"/>
      <c r="BP177" s="513"/>
      <c r="BQ177" s="513"/>
      <c r="BR177" s="513"/>
      <c r="BS177" s="513"/>
      <c r="BT177" s="513">
        <v>1</v>
      </c>
      <c r="BU177" s="513"/>
      <c r="BV177" s="513"/>
      <c r="BW177" s="513"/>
      <c r="BX177" s="513"/>
      <c r="BY177" s="513"/>
      <c r="BZ177" s="513"/>
      <c r="CA177" s="513"/>
      <c r="CB177" s="513"/>
      <c r="CC177" s="513"/>
      <c r="CD177" s="513"/>
      <c r="CE177" s="513"/>
      <c r="CF177" s="513"/>
      <c r="CG177" s="513"/>
      <c r="CH177" s="513"/>
      <c r="CI177" s="513"/>
      <c r="CJ177" s="515">
        <v>30000</v>
      </c>
      <c r="CK177" s="515"/>
      <c r="CL177" s="515"/>
      <c r="CM177" s="515"/>
      <c r="CN177" s="515"/>
      <c r="CO177" s="515"/>
      <c r="CP177" s="515"/>
      <c r="CQ177" s="515"/>
      <c r="CR177" s="515"/>
      <c r="CS177" s="515"/>
      <c r="CT177" s="515"/>
      <c r="CU177" s="515"/>
      <c r="CV177" s="515"/>
      <c r="CW177" s="515"/>
      <c r="CX177" s="515"/>
      <c r="CY177" s="515"/>
      <c r="CZ177" s="515"/>
      <c r="DA177" s="515"/>
    </row>
    <row r="178" spans="1:131" s="136" customFormat="1" ht="25.5" customHeight="1" x14ac:dyDescent="0.25">
      <c r="A178" s="514"/>
      <c r="B178" s="514"/>
      <c r="C178" s="514"/>
      <c r="D178" s="514"/>
      <c r="E178" s="514"/>
      <c r="F178" s="514"/>
      <c r="G178" s="514"/>
      <c r="H178" s="516" t="s">
        <v>562</v>
      </c>
      <c r="I178" s="516" t="s">
        <v>393</v>
      </c>
      <c r="J178" s="516" t="s">
        <v>393</v>
      </c>
      <c r="K178" s="516" t="s">
        <v>393</v>
      </c>
      <c r="L178" s="516" t="s">
        <v>393</v>
      </c>
      <c r="M178" s="516" t="s">
        <v>393</v>
      </c>
      <c r="N178" s="516" t="s">
        <v>393</v>
      </c>
      <c r="O178" s="516" t="s">
        <v>393</v>
      </c>
      <c r="P178" s="516" t="s">
        <v>393</v>
      </c>
      <c r="Q178" s="516" t="s">
        <v>393</v>
      </c>
      <c r="R178" s="516" t="s">
        <v>393</v>
      </c>
      <c r="S178" s="516" t="s">
        <v>393</v>
      </c>
      <c r="T178" s="516" t="s">
        <v>393</v>
      </c>
      <c r="U178" s="516" t="s">
        <v>393</v>
      </c>
      <c r="V178" s="516" t="s">
        <v>393</v>
      </c>
      <c r="W178" s="516" t="s">
        <v>393</v>
      </c>
      <c r="X178" s="516" t="s">
        <v>393</v>
      </c>
      <c r="Y178" s="516" t="s">
        <v>393</v>
      </c>
      <c r="Z178" s="516" t="s">
        <v>393</v>
      </c>
      <c r="AA178" s="516" t="s">
        <v>393</v>
      </c>
      <c r="AB178" s="516" t="s">
        <v>393</v>
      </c>
      <c r="AC178" s="516" t="s">
        <v>393</v>
      </c>
      <c r="AD178" s="516" t="s">
        <v>393</v>
      </c>
      <c r="AE178" s="516" t="s">
        <v>393</v>
      </c>
      <c r="AF178" s="516" t="s">
        <v>393</v>
      </c>
      <c r="AG178" s="516" t="s">
        <v>393</v>
      </c>
      <c r="AH178" s="516" t="s">
        <v>393</v>
      </c>
      <c r="AI178" s="516" t="s">
        <v>393</v>
      </c>
      <c r="AJ178" s="516" t="s">
        <v>393</v>
      </c>
      <c r="AK178" s="516" t="s">
        <v>393</v>
      </c>
      <c r="AL178" s="516" t="s">
        <v>393</v>
      </c>
      <c r="AM178" s="516" t="s">
        <v>393</v>
      </c>
      <c r="AN178" s="516" t="s">
        <v>393</v>
      </c>
      <c r="AO178" s="516" t="s">
        <v>393</v>
      </c>
      <c r="AP178" s="516" t="s">
        <v>393</v>
      </c>
      <c r="AQ178" s="516" t="s">
        <v>393</v>
      </c>
      <c r="AR178" s="516" t="s">
        <v>393</v>
      </c>
      <c r="AS178" s="516" t="s">
        <v>393</v>
      </c>
      <c r="AT178" s="516" t="s">
        <v>393</v>
      </c>
      <c r="AU178" s="516" t="s">
        <v>393</v>
      </c>
      <c r="AV178" s="516" t="s">
        <v>393</v>
      </c>
      <c r="AW178" s="516" t="s">
        <v>393</v>
      </c>
      <c r="AX178" s="516" t="s">
        <v>393</v>
      </c>
      <c r="AY178" s="516" t="s">
        <v>393</v>
      </c>
      <c r="AZ178" s="516" t="s">
        <v>393</v>
      </c>
      <c r="BA178" s="516" t="s">
        <v>393</v>
      </c>
      <c r="BB178" s="516" t="s">
        <v>393</v>
      </c>
      <c r="BC178" s="516" t="s">
        <v>393</v>
      </c>
      <c r="BD178" s="513">
        <v>5</v>
      </c>
      <c r="BE178" s="513">
        <v>1</v>
      </c>
      <c r="BF178" s="513">
        <v>1</v>
      </c>
      <c r="BG178" s="513">
        <v>1</v>
      </c>
      <c r="BH178" s="513">
        <v>1</v>
      </c>
      <c r="BI178" s="513">
        <v>1</v>
      </c>
      <c r="BJ178" s="513">
        <v>1</v>
      </c>
      <c r="BK178" s="513">
        <v>1</v>
      </c>
      <c r="BL178" s="513">
        <v>1</v>
      </c>
      <c r="BM178" s="513">
        <v>1</v>
      </c>
      <c r="BN178" s="513">
        <v>1</v>
      </c>
      <c r="BO178" s="513">
        <v>1</v>
      </c>
      <c r="BP178" s="513">
        <v>1</v>
      </c>
      <c r="BQ178" s="513">
        <v>1</v>
      </c>
      <c r="BR178" s="513">
        <v>1</v>
      </c>
      <c r="BS178" s="513">
        <v>1</v>
      </c>
      <c r="BT178" s="513">
        <v>12</v>
      </c>
      <c r="BU178" s="513"/>
      <c r="BV178" s="513"/>
      <c r="BW178" s="513"/>
      <c r="BX178" s="513"/>
      <c r="BY178" s="513"/>
      <c r="BZ178" s="513"/>
      <c r="CA178" s="513"/>
      <c r="CB178" s="513"/>
      <c r="CC178" s="513"/>
      <c r="CD178" s="513"/>
      <c r="CE178" s="513"/>
      <c r="CF178" s="513"/>
      <c r="CG178" s="513"/>
      <c r="CH178" s="513"/>
      <c r="CI178" s="513"/>
      <c r="CJ178" s="515">
        <v>60000</v>
      </c>
      <c r="CK178" s="515">
        <v>3000</v>
      </c>
      <c r="CL178" s="515">
        <v>3000</v>
      </c>
      <c r="CM178" s="515">
        <v>3000</v>
      </c>
      <c r="CN178" s="515">
        <v>3000</v>
      </c>
      <c r="CO178" s="515">
        <v>3000</v>
      </c>
      <c r="CP178" s="515">
        <v>3000</v>
      </c>
      <c r="CQ178" s="515">
        <v>3000</v>
      </c>
      <c r="CR178" s="515">
        <v>3000</v>
      </c>
      <c r="CS178" s="515">
        <v>3000</v>
      </c>
      <c r="CT178" s="515">
        <v>3000</v>
      </c>
      <c r="CU178" s="515">
        <v>3000</v>
      </c>
      <c r="CV178" s="515">
        <v>3000</v>
      </c>
      <c r="CW178" s="515">
        <v>3000</v>
      </c>
      <c r="CX178" s="515">
        <v>3000</v>
      </c>
      <c r="CY178" s="515">
        <v>3000</v>
      </c>
      <c r="CZ178" s="515">
        <v>3000</v>
      </c>
      <c r="DA178" s="515">
        <v>3000</v>
      </c>
      <c r="DK178" s="136">
        <v>3000</v>
      </c>
      <c r="DL178" s="136">
        <v>3000</v>
      </c>
      <c r="DM178" s="136">
        <v>3000</v>
      </c>
      <c r="DN178" s="136">
        <v>3000</v>
      </c>
      <c r="DO178" s="136">
        <v>3000</v>
      </c>
      <c r="DP178" s="136">
        <v>3000</v>
      </c>
      <c r="DQ178" s="136">
        <v>3000</v>
      </c>
      <c r="DR178" s="136">
        <v>3000</v>
      </c>
      <c r="DS178" s="136">
        <v>3000</v>
      </c>
      <c r="DT178" s="136">
        <v>3000</v>
      </c>
      <c r="DU178" s="136">
        <v>3000</v>
      </c>
      <c r="DV178" s="136">
        <v>3000</v>
      </c>
      <c r="DW178" s="136">
        <v>3000</v>
      </c>
      <c r="DX178" s="136">
        <v>3000</v>
      </c>
      <c r="DY178" s="136">
        <v>3000</v>
      </c>
      <c r="DZ178" s="136">
        <v>3000</v>
      </c>
      <c r="EA178" s="136">
        <v>3000</v>
      </c>
    </row>
    <row r="179" spans="1:131" s="136" customFormat="1" ht="25.5" customHeight="1" x14ac:dyDescent="0.25">
      <c r="A179" s="514"/>
      <c r="B179" s="514"/>
      <c r="C179" s="514"/>
      <c r="D179" s="514"/>
      <c r="E179" s="514"/>
      <c r="F179" s="514"/>
      <c r="G179" s="514"/>
      <c r="H179" s="516" t="s">
        <v>570</v>
      </c>
      <c r="I179" s="516" t="s">
        <v>393</v>
      </c>
      <c r="J179" s="516" t="s">
        <v>393</v>
      </c>
      <c r="K179" s="516" t="s">
        <v>393</v>
      </c>
      <c r="L179" s="516" t="s">
        <v>393</v>
      </c>
      <c r="M179" s="516" t="s">
        <v>393</v>
      </c>
      <c r="N179" s="516" t="s">
        <v>393</v>
      </c>
      <c r="O179" s="516" t="s">
        <v>393</v>
      </c>
      <c r="P179" s="516" t="s">
        <v>393</v>
      </c>
      <c r="Q179" s="516" t="s">
        <v>393</v>
      </c>
      <c r="R179" s="516" t="s">
        <v>393</v>
      </c>
      <c r="S179" s="516" t="s">
        <v>393</v>
      </c>
      <c r="T179" s="516" t="s">
        <v>393</v>
      </c>
      <c r="U179" s="516" t="s">
        <v>393</v>
      </c>
      <c r="V179" s="516" t="s">
        <v>393</v>
      </c>
      <c r="W179" s="516" t="s">
        <v>393</v>
      </c>
      <c r="X179" s="516" t="s">
        <v>393</v>
      </c>
      <c r="Y179" s="516" t="s">
        <v>393</v>
      </c>
      <c r="Z179" s="516" t="s">
        <v>393</v>
      </c>
      <c r="AA179" s="516" t="s">
        <v>393</v>
      </c>
      <c r="AB179" s="516" t="s">
        <v>393</v>
      </c>
      <c r="AC179" s="516" t="s">
        <v>393</v>
      </c>
      <c r="AD179" s="516" t="s">
        <v>393</v>
      </c>
      <c r="AE179" s="516" t="s">
        <v>393</v>
      </c>
      <c r="AF179" s="516" t="s">
        <v>393</v>
      </c>
      <c r="AG179" s="516" t="s">
        <v>393</v>
      </c>
      <c r="AH179" s="516" t="s">
        <v>393</v>
      </c>
      <c r="AI179" s="516" t="s">
        <v>393</v>
      </c>
      <c r="AJ179" s="516" t="s">
        <v>393</v>
      </c>
      <c r="AK179" s="516" t="s">
        <v>393</v>
      </c>
      <c r="AL179" s="516" t="s">
        <v>393</v>
      </c>
      <c r="AM179" s="516" t="s">
        <v>393</v>
      </c>
      <c r="AN179" s="516" t="s">
        <v>393</v>
      </c>
      <c r="AO179" s="516" t="s">
        <v>393</v>
      </c>
      <c r="AP179" s="516" t="s">
        <v>393</v>
      </c>
      <c r="AQ179" s="516" t="s">
        <v>393</v>
      </c>
      <c r="AR179" s="516" t="s">
        <v>393</v>
      </c>
      <c r="AS179" s="516" t="s">
        <v>393</v>
      </c>
      <c r="AT179" s="516" t="s">
        <v>393</v>
      </c>
      <c r="AU179" s="516" t="s">
        <v>393</v>
      </c>
      <c r="AV179" s="516" t="s">
        <v>393</v>
      </c>
      <c r="AW179" s="516" t="s">
        <v>393</v>
      </c>
      <c r="AX179" s="516" t="s">
        <v>393</v>
      </c>
      <c r="AY179" s="516" t="s">
        <v>393</v>
      </c>
      <c r="AZ179" s="516" t="s">
        <v>393</v>
      </c>
      <c r="BA179" s="516" t="s">
        <v>393</v>
      </c>
      <c r="BB179" s="516" t="s">
        <v>393</v>
      </c>
      <c r="BC179" s="516" t="s">
        <v>393</v>
      </c>
      <c r="BD179" s="513">
        <v>1</v>
      </c>
      <c r="BE179" s="513">
        <v>1</v>
      </c>
      <c r="BF179" s="513">
        <v>1</v>
      </c>
      <c r="BG179" s="513">
        <v>1</v>
      </c>
      <c r="BH179" s="513">
        <v>1</v>
      </c>
      <c r="BI179" s="513">
        <v>1</v>
      </c>
      <c r="BJ179" s="513">
        <v>1</v>
      </c>
      <c r="BK179" s="513">
        <v>1</v>
      </c>
      <c r="BL179" s="513">
        <v>1</v>
      </c>
      <c r="BM179" s="513">
        <v>1</v>
      </c>
      <c r="BN179" s="513">
        <v>1</v>
      </c>
      <c r="BO179" s="513">
        <v>1</v>
      </c>
      <c r="BP179" s="513">
        <v>1</v>
      </c>
      <c r="BQ179" s="513">
        <v>1</v>
      </c>
      <c r="BR179" s="513">
        <v>1</v>
      </c>
      <c r="BS179" s="513">
        <v>1</v>
      </c>
      <c r="BT179" s="513">
        <v>12</v>
      </c>
      <c r="BU179" s="513"/>
      <c r="BV179" s="513"/>
      <c r="BW179" s="513"/>
      <c r="BX179" s="513"/>
      <c r="BY179" s="513"/>
      <c r="BZ179" s="513"/>
      <c r="CA179" s="513"/>
      <c r="CB179" s="513"/>
      <c r="CC179" s="513"/>
      <c r="CD179" s="513"/>
      <c r="CE179" s="513"/>
      <c r="CF179" s="513"/>
      <c r="CG179" s="513"/>
      <c r="CH179" s="513"/>
      <c r="CI179" s="513"/>
      <c r="CJ179" s="515">
        <v>12000</v>
      </c>
      <c r="CK179" s="515">
        <v>3000</v>
      </c>
      <c r="CL179" s="515">
        <v>3000</v>
      </c>
      <c r="CM179" s="515">
        <v>3000</v>
      </c>
      <c r="CN179" s="515">
        <v>3000</v>
      </c>
      <c r="CO179" s="515">
        <v>3000</v>
      </c>
      <c r="CP179" s="515">
        <v>3000</v>
      </c>
      <c r="CQ179" s="515">
        <v>3000</v>
      </c>
      <c r="CR179" s="515">
        <v>3000</v>
      </c>
      <c r="CS179" s="515">
        <v>3000</v>
      </c>
      <c r="CT179" s="515">
        <v>3000</v>
      </c>
      <c r="CU179" s="515">
        <v>3000</v>
      </c>
      <c r="CV179" s="515">
        <v>3000</v>
      </c>
      <c r="CW179" s="515">
        <v>3000</v>
      </c>
      <c r="CX179" s="515">
        <v>3000</v>
      </c>
      <c r="CY179" s="515">
        <v>3000</v>
      </c>
      <c r="CZ179" s="515">
        <v>3000</v>
      </c>
      <c r="DA179" s="515">
        <v>3000</v>
      </c>
      <c r="DK179" s="136">
        <v>3000</v>
      </c>
      <c r="DL179" s="136">
        <v>3000</v>
      </c>
      <c r="DM179" s="136">
        <v>3000</v>
      </c>
      <c r="DN179" s="136">
        <v>3000</v>
      </c>
      <c r="DO179" s="136">
        <v>3000</v>
      </c>
      <c r="DP179" s="136">
        <v>3000</v>
      </c>
      <c r="DQ179" s="136">
        <v>3000</v>
      </c>
      <c r="DR179" s="136">
        <v>3000</v>
      </c>
      <c r="DS179" s="136">
        <v>3000</v>
      </c>
      <c r="DT179" s="136">
        <v>3000</v>
      </c>
      <c r="DU179" s="136">
        <v>3000</v>
      </c>
      <c r="DV179" s="136">
        <v>3000</v>
      </c>
      <c r="DW179" s="136">
        <v>3000</v>
      </c>
      <c r="DX179" s="136">
        <v>3000</v>
      </c>
      <c r="DY179" s="136">
        <v>3000</v>
      </c>
      <c r="DZ179" s="136">
        <v>3000</v>
      </c>
      <c r="EA179" s="136">
        <v>3000</v>
      </c>
    </row>
    <row r="180" spans="1:131" s="136" customFormat="1" ht="25.5" customHeight="1" x14ac:dyDescent="0.25">
      <c r="A180" s="514"/>
      <c r="B180" s="514"/>
      <c r="C180" s="514"/>
      <c r="D180" s="514"/>
      <c r="E180" s="514"/>
      <c r="F180" s="514"/>
      <c r="G180" s="514"/>
      <c r="H180" s="516" t="s">
        <v>394</v>
      </c>
      <c r="I180" s="516" t="s">
        <v>394</v>
      </c>
      <c r="J180" s="516" t="s">
        <v>394</v>
      </c>
      <c r="K180" s="516" t="s">
        <v>394</v>
      </c>
      <c r="L180" s="516" t="s">
        <v>394</v>
      </c>
      <c r="M180" s="516" t="s">
        <v>394</v>
      </c>
      <c r="N180" s="516" t="s">
        <v>394</v>
      </c>
      <c r="O180" s="516" t="s">
        <v>394</v>
      </c>
      <c r="P180" s="516" t="s">
        <v>394</v>
      </c>
      <c r="Q180" s="516" t="s">
        <v>394</v>
      </c>
      <c r="R180" s="516" t="s">
        <v>394</v>
      </c>
      <c r="S180" s="516" t="s">
        <v>394</v>
      </c>
      <c r="T180" s="516" t="s">
        <v>394</v>
      </c>
      <c r="U180" s="516" t="s">
        <v>394</v>
      </c>
      <c r="V180" s="516" t="s">
        <v>394</v>
      </c>
      <c r="W180" s="516" t="s">
        <v>394</v>
      </c>
      <c r="X180" s="516" t="s">
        <v>394</v>
      </c>
      <c r="Y180" s="516" t="s">
        <v>394</v>
      </c>
      <c r="Z180" s="516" t="s">
        <v>394</v>
      </c>
      <c r="AA180" s="516" t="s">
        <v>394</v>
      </c>
      <c r="AB180" s="516" t="s">
        <v>394</v>
      </c>
      <c r="AC180" s="516" t="s">
        <v>394</v>
      </c>
      <c r="AD180" s="516" t="s">
        <v>394</v>
      </c>
      <c r="AE180" s="516" t="s">
        <v>394</v>
      </c>
      <c r="AF180" s="516" t="s">
        <v>394</v>
      </c>
      <c r="AG180" s="516" t="s">
        <v>394</v>
      </c>
      <c r="AH180" s="516" t="s">
        <v>394</v>
      </c>
      <c r="AI180" s="516" t="s">
        <v>394</v>
      </c>
      <c r="AJ180" s="516" t="s">
        <v>394</v>
      </c>
      <c r="AK180" s="516" t="s">
        <v>394</v>
      </c>
      <c r="AL180" s="516" t="s">
        <v>394</v>
      </c>
      <c r="AM180" s="516" t="s">
        <v>394</v>
      </c>
      <c r="AN180" s="516" t="s">
        <v>394</v>
      </c>
      <c r="AO180" s="516" t="s">
        <v>394</v>
      </c>
      <c r="AP180" s="516" t="s">
        <v>394</v>
      </c>
      <c r="AQ180" s="516" t="s">
        <v>394</v>
      </c>
      <c r="AR180" s="516" t="s">
        <v>394</v>
      </c>
      <c r="AS180" s="516" t="s">
        <v>394</v>
      </c>
      <c r="AT180" s="516" t="s">
        <v>394</v>
      </c>
      <c r="AU180" s="516" t="s">
        <v>394</v>
      </c>
      <c r="AV180" s="516" t="s">
        <v>394</v>
      </c>
      <c r="AW180" s="516" t="s">
        <v>394</v>
      </c>
      <c r="AX180" s="516" t="s">
        <v>394</v>
      </c>
      <c r="AY180" s="516" t="s">
        <v>394</v>
      </c>
      <c r="AZ180" s="516" t="s">
        <v>394</v>
      </c>
      <c r="BA180" s="516" t="s">
        <v>394</v>
      </c>
      <c r="BB180" s="516" t="s">
        <v>394</v>
      </c>
      <c r="BC180" s="516" t="s">
        <v>394</v>
      </c>
      <c r="BD180" s="513">
        <v>1</v>
      </c>
      <c r="BE180" s="513">
        <v>18</v>
      </c>
      <c r="BF180" s="513">
        <v>18</v>
      </c>
      <c r="BG180" s="513">
        <v>18</v>
      </c>
      <c r="BH180" s="513">
        <v>18</v>
      </c>
      <c r="BI180" s="513">
        <v>18</v>
      </c>
      <c r="BJ180" s="513">
        <v>18</v>
      </c>
      <c r="BK180" s="513">
        <v>18</v>
      </c>
      <c r="BL180" s="513">
        <v>18</v>
      </c>
      <c r="BM180" s="513">
        <v>18</v>
      </c>
      <c r="BN180" s="513">
        <v>18</v>
      </c>
      <c r="BO180" s="513">
        <v>18</v>
      </c>
      <c r="BP180" s="513">
        <v>18</v>
      </c>
      <c r="BQ180" s="513">
        <v>18</v>
      </c>
      <c r="BR180" s="513">
        <v>18</v>
      </c>
      <c r="BS180" s="513">
        <v>18</v>
      </c>
      <c r="BT180" s="513">
        <v>1</v>
      </c>
      <c r="BU180" s="513"/>
      <c r="BV180" s="513"/>
      <c r="BW180" s="513"/>
      <c r="BX180" s="513"/>
      <c r="BY180" s="513"/>
      <c r="BZ180" s="513"/>
      <c r="CA180" s="513"/>
      <c r="CB180" s="513"/>
      <c r="CC180" s="513"/>
      <c r="CD180" s="513"/>
      <c r="CE180" s="513"/>
      <c r="CF180" s="513"/>
      <c r="CG180" s="513"/>
      <c r="CH180" s="513"/>
      <c r="CI180" s="513"/>
      <c r="CJ180" s="515">
        <v>100550</v>
      </c>
      <c r="CK180" s="515">
        <v>1918</v>
      </c>
      <c r="CL180" s="515">
        <v>1918</v>
      </c>
      <c r="CM180" s="515">
        <v>1918</v>
      </c>
      <c r="CN180" s="515">
        <v>1918</v>
      </c>
      <c r="CO180" s="515">
        <v>1918</v>
      </c>
      <c r="CP180" s="515">
        <v>1918</v>
      </c>
      <c r="CQ180" s="515">
        <v>1918</v>
      </c>
      <c r="CR180" s="515">
        <v>1918</v>
      </c>
      <c r="CS180" s="515">
        <v>1918</v>
      </c>
      <c r="CT180" s="515">
        <v>1918</v>
      </c>
      <c r="CU180" s="515">
        <v>1918</v>
      </c>
      <c r="CV180" s="515">
        <v>1918</v>
      </c>
      <c r="CW180" s="515">
        <v>1918</v>
      </c>
      <c r="CX180" s="515">
        <v>1918</v>
      </c>
      <c r="CY180" s="515">
        <v>1918</v>
      </c>
      <c r="CZ180" s="515">
        <v>1918</v>
      </c>
      <c r="DA180" s="515">
        <v>1918</v>
      </c>
      <c r="DK180" s="136">
        <v>1918</v>
      </c>
      <c r="DL180" s="136">
        <v>1918</v>
      </c>
      <c r="DM180" s="136">
        <v>1918</v>
      </c>
      <c r="DN180" s="136">
        <v>1918</v>
      </c>
      <c r="DO180" s="136">
        <v>1918</v>
      </c>
      <c r="DP180" s="136">
        <v>1918</v>
      </c>
      <c r="DQ180" s="136">
        <v>1918</v>
      </c>
      <c r="DR180" s="136">
        <v>1918</v>
      </c>
      <c r="DS180" s="136">
        <v>1918</v>
      </c>
      <c r="DT180" s="136">
        <v>1918</v>
      </c>
      <c r="DU180" s="136">
        <v>1918</v>
      </c>
      <c r="DV180" s="136">
        <v>1918</v>
      </c>
      <c r="DW180" s="136">
        <v>1918</v>
      </c>
      <c r="DX180" s="136">
        <v>1918</v>
      </c>
      <c r="DY180" s="136">
        <v>1918</v>
      </c>
      <c r="DZ180" s="136">
        <v>1918</v>
      </c>
      <c r="EA180" s="136">
        <v>1918</v>
      </c>
    </row>
    <row r="181" spans="1:131" s="136" customFormat="1" ht="25.5" customHeight="1" x14ac:dyDescent="0.25">
      <c r="A181" s="514"/>
      <c r="B181" s="514"/>
      <c r="C181" s="514"/>
      <c r="D181" s="514"/>
      <c r="E181" s="514"/>
      <c r="F181" s="514"/>
      <c r="G181" s="514"/>
      <c r="H181" s="516" t="s">
        <v>529</v>
      </c>
      <c r="I181" s="516" t="s">
        <v>395</v>
      </c>
      <c r="J181" s="516" t="s">
        <v>395</v>
      </c>
      <c r="K181" s="516" t="s">
        <v>395</v>
      </c>
      <c r="L181" s="516" t="s">
        <v>395</v>
      </c>
      <c r="M181" s="516" t="s">
        <v>395</v>
      </c>
      <c r="N181" s="516" t="s">
        <v>395</v>
      </c>
      <c r="O181" s="516" t="s">
        <v>395</v>
      </c>
      <c r="P181" s="516" t="s">
        <v>395</v>
      </c>
      <c r="Q181" s="516" t="s">
        <v>395</v>
      </c>
      <c r="R181" s="516" t="s">
        <v>395</v>
      </c>
      <c r="S181" s="516" t="s">
        <v>395</v>
      </c>
      <c r="T181" s="516" t="s">
        <v>395</v>
      </c>
      <c r="U181" s="516" t="s">
        <v>395</v>
      </c>
      <c r="V181" s="516" t="s">
        <v>395</v>
      </c>
      <c r="W181" s="516" t="s">
        <v>395</v>
      </c>
      <c r="X181" s="516" t="s">
        <v>395</v>
      </c>
      <c r="Y181" s="516" t="s">
        <v>395</v>
      </c>
      <c r="Z181" s="516" t="s">
        <v>395</v>
      </c>
      <c r="AA181" s="516" t="s">
        <v>395</v>
      </c>
      <c r="AB181" s="516" t="s">
        <v>395</v>
      </c>
      <c r="AC181" s="516" t="s">
        <v>395</v>
      </c>
      <c r="AD181" s="516" t="s">
        <v>395</v>
      </c>
      <c r="AE181" s="516" t="s">
        <v>395</v>
      </c>
      <c r="AF181" s="516" t="s">
        <v>395</v>
      </c>
      <c r="AG181" s="516" t="s">
        <v>395</v>
      </c>
      <c r="AH181" s="516" t="s">
        <v>395</v>
      </c>
      <c r="AI181" s="516" t="s">
        <v>395</v>
      </c>
      <c r="AJ181" s="516" t="s">
        <v>395</v>
      </c>
      <c r="AK181" s="516" t="s">
        <v>395</v>
      </c>
      <c r="AL181" s="516" t="s">
        <v>395</v>
      </c>
      <c r="AM181" s="516" t="s">
        <v>395</v>
      </c>
      <c r="AN181" s="516" t="s">
        <v>395</v>
      </c>
      <c r="AO181" s="516" t="s">
        <v>395</v>
      </c>
      <c r="AP181" s="516" t="s">
        <v>395</v>
      </c>
      <c r="AQ181" s="516" t="s">
        <v>395</v>
      </c>
      <c r="AR181" s="516" t="s">
        <v>395</v>
      </c>
      <c r="AS181" s="516" t="s">
        <v>395</v>
      </c>
      <c r="AT181" s="516" t="s">
        <v>395</v>
      </c>
      <c r="AU181" s="516" t="s">
        <v>395</v>
      </c>
      <c r="AV181" s="516" t="s">
        <v>395</v>
      </c>
      <c r="AW181" s="516" t="s">
        <v>395</v>
      </c>
      <c r="AX181" s="516" t="s">
        <v>395</v>
      </c>
      <c r="AY181" s="516" t="s">
        <v>395</v>
      </c>
      <c r="AZ181" s="516" t="s">
        <v>395</v>
      </c>
      <c r="BA181" s="516" t="s">
        <v>395</v>
      </c>
      <c r="BB181" s="516" t="s">
        <v>395</v>
      </c>
      <c r="BC181" s="516" t="s">
        <v>395</v>
      </c>
      <c r="BD181" s="513">
        <v>1</v>
      </c>
      <c r="BE181" s="513">
        <v>891.17</v>
      </c>
      <c r="BF181" s="513">
        <v>891.17</v>
      </c>
      <c r="BG181" s="513">
        <v>891.17</v>
      </c>
      <c r="BH181" s="513">
        <v>891.17</v>
      </c>
      <c r="BI181" s="513">
        <v>891.17</v>
      </c>
      <c r="BJ181" s="513">
        <v>891.17</v>
      </c>
      <c r="BK181" s="513">
        <v>891.17</v>
      </c>
      <c r="BL181" s="513">
        <v>891.17</v>
      </c>
      <c r="BM181" s="513">
        <v>891.17</v>
      </c>
      <c r="BN181" s="513">
        <v>891.17</v>
      </c>
      <c r="BO181" s="513">
        <v>891.17</v>
      </c>
      <c r="BP181" s="513">
        <v>891.17</v>
      </c>
      <c r="BQ181" s="513">
        <v>891.17</v>
      </c>
      <c r="BR181" s="513">
        <v>891.17</v>
      </c>
      <c r="BS181" s="513">
        <v>891.17</v>
      </c>
      <c r="BT181" s="513">
        <v>3</v>
      </c>
      <c r="BU181" s="513"/>
      <c r="BV181" s="513"/>
      <c r="BW181" s="513"/>
      <c r="BX181" s="513"/>
      <c r="BY181" s="513"/>
      <c r="BZ181" s="513"/>
      <c r="CA181" s="513"/>
      <c r="CB181" s="513"/>
      <c r="CC181" s="513"/>
      <c r="CD181" s="513"/>
      <c r="CE181" s="513"/>
      <c r="CF181" s="513"/>
      <c r="CG181" s="513"/>
      <c r="CH181" s="513"/>
      <c r="CI181" s="513"/>
      <c r="CJ181" s="515">
        <v>120000</v>
      </c>
      <c r="CK181" s="515">
        <v>120000</v>
      </c>
      <c r="CL181" s="515">
        <v>120000</v>
      </c>
      <c r="CM181" s="515">
        <v>120000</v>
      </c>
      <c r="CN181" s="515">
        <v>120000</v>
      </c>
      <c r="CO181" s="515">
        <v>120000</v>
      </c>
      <c r="CP181" s="515">
        <v>120000</v>
      </c>
      <c r="CQ181" s="515">
        <v>120000</v>
      </c>
      <c r="CR181" s="515">
        <v>120000</v>
      </c>
      <c r="CS181" s="515">
        <v>120000</v>
      </c>
      <c r="CT181" s="515">
        <v>120000</v>
      </c>
      <c r="CU181" s="515">
        <v>120000</v>
      </c>
      <c r="CV181" s="515">
        <v>120000</v>
      </c>
      <c r="CW181" s="515">
        <v>120000</v>
      </c>
      <c r="CX181" s="515">
        <v>120000</v>
      </c>
      <c r="CY181" s="515">
        <v>120000</v>
      </c>
      <c r="CZ181" s="515">
        <v>120000</v>
      </c>
      <c r="DA181" s="515">
        <v>120000</v>
      </c>
      <c r="DK181" s="136">
        <v>120000</v>
      </c>
      <c r="DL181" s="136">
        <v>120000</v>
      </c>
      <c r="DM181" s="136">
        <v>120000</v>
      </c>
      <c r="DN181" s="136">
        <v>120000</v>
      </c>
      <c r="DO181" s="136">
        <v>120000</v>
      </c>
      <c r="DP181" s="136">
        <v>120000</v>
      </c>
      <c r="DQ181" s="136">
        <v>120000</v>
      </c>
      <c r="DR181" s="136">
        <v>120000</v>
      </c>
      <c r="DS181" s="136">
        <v>120000</v>
      </c>
      <c r="DT181" s="136">
        <v>120000</v>
      </c>
      <c r="DU181" s="136">
        <v>120000</v>
      </c>
      <c r="DV181" s="136">
        <v>120000</v>
      </c>
      <c r="DW181" s="136">
        <v>120000</v>
      </c>
      <c r="DX181" s="136">
        <v>120000</v>
      </c>
      <c r="DY181" s="136">
        <v>120000</v>
      </c>
      <c r="DZ181" s="136">
        <v>120000</v>
      </c>
      <c r="EA181" s="136">
        <v>120000</v>
      </c>
    </row>
    <row r="182" spans="1:131" s="136" customFormat="1" ht="25.5" customHeight="1" x14ac:dyDescent="0.25">
      <c r="A182" s="514"/>
      <c r="B182" s="514"/>
      <c r="C182" s="514"/>
      <c r="D182" s="514"/>
      <c r="E182" s="514"/>
      <c r="F182" s="514"/>
      <c r="G182" s="514"/>
      <c r="H182" s="516" t="s">
        <v>359</v>
      </c>
      <c r="I182" s="516" t="s">
        <v>359</v>
      </c>
      <c r="J182" s="516" t="s">
        <v>359</v>
      </c>
      <c r="K182" s="516" t="s">
        <v>359</v>
      </c>
      <c r="L182" s="516" t="s">
        <v>359</v>
      </c>
      <c r="M182" s="516" t="s">
        <v>359</v>
      </c>
      <c r="N182" s="516" t="s">
        <v>359</v>
      </c>
      <c r="O182" s="516" t="s">
        <v>359</v>
      </c>
      <c r="P182" s="516" t="s">
        <v>359</v>
      </c>
      <c r="Q182" s="516" t="s">
        <v>359</v>
      </c>
      <c r="R182" s="516" t="s">
        <v>359</v>
      </c>
      <c r="S182" s="516" t="s">
        <v>359</v>
      </c>
      <c r="T182" s="516" t="s">
        <v>359</v>
      </c>
      <c r="U182" s="516" t="s">
        <v>359</v>
      </c>
      <c r="V182" s="516" t="s">
        <v>359</v>
      </c>
      <c r="W182" s="516" t="s">
        <v>359</v>
      </c>
      <c r="X182" s="516" t="s">
        <v>359</v>
      </c>
      <c r="Y182" s="516" t="s">
        <v>359</v>
      </c>
      <c r="Z182" s="516" t="s">
        <v>359</v>
      </c>
      <c r="AA182" s="516" t="s">
        <v>359</v>
      </c>
      <c r="AB182" s="516" t="s">
        <v>359</v>
      </c>
      <c r="AC182" s="516" t="s">
        <v>359</v>
      </c>
      <c r="AD182" s="516" t="s">
        <v>359</v>
      </c>
      <c r="AE182" s="516" t="s">
        <v>359</v>
      </c>
      <c r="AF182" s="516" t="s">
        <v>359</v>
      </c>
      <c r="AG182" s="516" t="s">
        <v>359</v>
      </c>
      <c r="AH182" s="516" t="s">
        <v>359</v>
      </c>
      <c r="AI182" s="516" t="s">
        <v>359</v>
      </c>
      <c r="AJ182" s="516" t="s">
        <v>359</v>
      </c>
      <c r="AK182" s="516" t="s">
        <v>359</v>
      </c>
      <c r="AL182" s="516" t="s">
        <v>359</v>
      </c>
      <c r="AM182" s="516" t="s">
        <v>359</v>
      </c>
      <c r="AN182" s="516" t="s">
        <v>359</v>
      </c>
      <c r="AO182" s="516" t="s">
        <v>359</v>
      </c>
      <c r="AP182" s="516" t="s">
        <v>359</v>
      </c>
      <c r="AQ182" s="516" t="s">
        <v>359</v>
      </c>
      <c r="AR182" s="516" t="s">
        <v>359</v>
      </c>
      <c r="AS182" s="516" t="s">
        <v>359</v>
      </c>
      <c r="AT182" s="516" t="s">
        <v>359</v>
      </c>
      <c r="AU182" s="516" t="s">
        <v>359</v>
      </c>
      <c r="AV182" s="516" t="s">
        <v>359</v>
      </c>
      <c r="AW182" s="516" t="s">
        <v>359</v>
      </c>
      <c r="AX182" s="516" t="s">
        <v>359</v>
      </c>
      <c r="AY182" s="516" t="s">
        <v>359</v>
      </c>
      <c r="AZ182" s="516" t="s">
        <v>359</v>
      </c>
      <c r="BA182" s="516" t="s">
        <v>359</v>
      </c>
      <c r="BB182" s="516" t="s">
        <v>359</v>
      </c>
      <c r="BC182" s="516" t="s">
        <v>359</v>
      </c>
      <c r="BD182" s="513">
        <v>1</v>
      </c>
      <c r="BE182" s="513">
        <v>16.75</v>
      </c>
      <c r="BF182" s="513">
        <v>16.75</v>
      </c>
      <c r="BG182" s="513">
        <v>16.75</v>
      </c>
      <c r="BH182" s="513">
        <v>16.75</v>
      </c>
      <c r="BI182" s="513">
        <v>16.75</v>
      </c>
      <c r="BJ182" s="513">
        <v>16.75</v>
      </c>
      <c r="BK182" s="513">
        <v>16.75</v>
      </c>
      <c r="BL182" s="513">
        <v>16.75</v>
      </c>
      <c r="BM182" s="513">
        <v>16.75</v>
      </c>
      <c r="BN182" s="513">
        <v>16.75</v>
      </c>
      <c r="BO182" s="513">
        <v>16.75</v>
      </c>
      <c r="BP182" s="513">
        <v>16.75</v>
      </c>
      <c r="BQ182" s="513">
        <v>16.75</v>
      </c>
      <c r="BR182" s="513">
        <v>16.75</v>
      </c>
      <c r="BS182" s="513">
        <v>16.75</v>
      </c>
      <c r="BT182" s="513">
        <v>12</v>
      </c>
      <c r="BU182" s="513"/>
      <c r="BV182" s="513"/>
      <c r="BW182" s="513"/>
      <c r="BX182" s="513"/>
      <c r="BY182" s="513"/>
      <c r="BZ182" s="513"/>
      <c r="CA182" s="513"/>
      <c r="CB182" s="513"/>
      <c r="CC182" s="513"/>
      <c r="CD182" s="513"/>
      <c r="CE182" s="513"/>
      <c r="CF182" s="513"/>
      <c r="CG182" s="513"/>
      <c r="CH182" s="513"/>
      <c r="CI182" s="513"/>
      <c r="CJ182" s="515">
        <v>101987.4</v>
      </c>
      <c r="CK182" s="515">
        <v>104359</v>
      </c>
      <c r="CL182" s="515">
        <v>104359</v>
      </c>
      <c r="CM182" s="515">
        <v>104359</v>
      </c>
      <c r="CN182" s="515">
        <v>104359</v>
      </c>
      <c r="CO182" s="515">
        <v>104359</v>
      </c>
      <c r="CP182" s="515">
        <v>104359</v>
      </c>
      <c r="CQ182" s="515">
        <v>104359</v>
      </c>
      <c r="CR182" s="515">
        <v>104359</v>
      </c>
      <c r="CS182" s="515">
        <v>104359</v>
      </c>
      <c r="CT182" s="515">
        <v>104359</v>
      </c>
      <c r="CU182" s="515">
        <v>104359</v>
      </c>
      <c r="CV182" s="515">
        <v>104359</v>
      </c>
      <c r="CW182" s="515">
        <v>104359</v>
      </c>
      <c r="CX182" s="515">
        <v>104359</v>
      </c>
      <c r="CY182" s="515">
        <v>104359</v>
      </c>
      <c r="CZ182" s="515">
        <v>104359</v>
      </c>
      <c r="DA182" s="515">
        <v>104359</v>
      </c>
      <c r="DK182" s="136">
        <v>104359</v>
      </c>
      <c r="DL182" s="136">
        <v>104359</v>
      </c>
      <c r="DM182" s="136">
        <v>104359</v>
      </c>
      <c r="DN182" s="136">
        <v>104359</v>
      </c>
      <c r="DO182" s="136">
        <v>104359</v>
      </c>
      <c r="DP182" s="136">
        <v>104359</v>
      </c>
      <c r="DQ182" s="136">
        <v>104359</v>
      </c>
      <c r="DR182" s="136">
        <v>104359</v>
      </c>
      <c r="DS182" s="136">
        <v>104359</v>
      </c>
      <c r="DT182" s="136">
        <v>104359</v>
      </c>
      <c r="DU182" s="136">
        <v>104359</v>
      </c>
      <c r="DV182" s="136">
        <v>104359</v>
      </c>
      <c r="DW182" s="136">
        <v>104359</v>
      </c>
      <c r="DX182" s="136">
        <v>104359</v>
      </c>
      <c r="DY182" s="136">
        <v>104359</v>
      </c>
      <c r="DZ182" s="136">
        <v>104359</v>
      </c>
      <c r="EA182" s="136">
        <v>104359</v>
      </c>
    </row>
    <row r="183" spans="1:131" s="136" customFormat="1" ht="25.5" customHeight="1" x14ac:dyDescent="0.25">
      <c r="A183" s="514"/>
      <c r="B183" s="514"/>
      <c r="C183" s="514"/>
      <c r="D183" s="514"/>
      <c r="E183" s="514"/>
      <c r="F183" s="514"/>
      <c r="G183" s="514"/>
      <c r="H183" s="516" t="s">
        <v>577</v>
      </c>
      <c r="I183" s="516" t="s">
        <v>359</v>
      </c>
      <c r="J183" s="516" t="s">
        <v>359</v>
      </c>
      <c r="K183" s="516" t="s">
        <v>359</v>
      </c>
      <c r="L183" s="516" t="s">
        <v>359</v>
      </c>
      <c r="M183" s="516" t="s">
        <v>359</v>
      </c>
      <c r="N183" s="516" t="s">
        <v>359</v>
      </c>
      <c r="O183" s="516" t="s">
        <v>359</v>
      </c>
      <c r="P183" s="516" t="s">
        <v>359</v>
      </c>
      <c r="Q183" s="516" t="s">
        <v>359</v>
      </c>
      <c r="R183" s="516" t="s">
        <v>359</v>
      </c>
      <c r="S183" s="516" t="s">
        <v>359</v>
      </c>
      <c r="T183" s="516" t="s">
        <v>359</v>
      </c>
      <c r="U183" s="516" t="s">
        <v>359</v>
      </c>
      <c r="V183" s="516" t="s">
        <v>359</v>
      </c>
      <c r="W183" s="516" t="s">
        <v>359</v>
      </c>
      <c r="X183" s="516" t="s">
        <v>359</v>
      </c>
      <c r="Y183" s="516" t="s">
        <v>359</v>
      </c>
      <c r="Z183" s="516" t="s">
        <v>359</v>
      </c>
      <c r="AA183" s="516" t="s">
        <v>359</v>
      </c>
      <c r="AB183" s="516" t="s">
        <v>359</v>
      </c>
      <c r="AC183" s="516" t="s">
        <v>359</v>
      </c>
      <c r="AD183" s="516" t="s">
        <v>359</v>
      </c>
      <c r="AE183" s="516" t="s">
        <v>359</v>
      </c>
      <c r="AF183" s="516" t="s">
        <v>359</v>
      </c>
      <c r="AG183" s="516" t="s">
        <v>359</v>
      </c>
      <c r="AH183" s="516" t="s">
        <v>359</v>
      </c>
      <c r="AI183" s="516" t="s">
        <v>359</v>
      </c>
      <c r="AJ183" s="516" t="s">
        <v>359</v>
      </c>
      <c r="AK183" s="516" t="s">
        <v>359</v>
      </c>
      <c r="AL183" s="516" t="s">
        <v>359</v>
      </c>
      <c r="AM183" s="516" t="s">
        <v>359</v>
      </c>
      <c r="AN183" s="516" t="s">
        <v>359</v>
      </c>
      <c r="AO183" s="516" t="s">
        <v>359</v>
      </c>
      <c r="AP183" s="516" t="s">
        <v>359</v>
      </c>
      <c r="AQ183" s="516" t="s">
        <v>359</v>
      </c>
      <c r="AR183" s="516" t="s">
        <v>359</v>
      </c>
      <c r="AS183" s="516" t="s">
        <v>359</v>
      </c>
      <c r="AT183" s="516" t="s">
        <v>359</v>
      </c>
      <c r="AU183" s="516" t="s">
        <v>359</v>
      </c>
      <c r="AV183" s="516" t="s">
        <v>359</v>
      </c>
      <c r="AW183" s="516" t="s">
        <v>359</v>
      </c>
      <c r="AX183" s="516" t="s">
        <v>359</v>
      </c>
      <c r="AY183" s="516" t="s">
        <v>359</v>
      </c>
      <c r="AZ183" s="516" t="s">
        <v>359</v>
      </c>
      <c r="BA183" s="516" t="s">
        <v>359</v>
      </c>
      <c r="BB183" s="516" t="s">
        <v>359</v>
      </c>
      <c r="BC183" s="516" t="s">
        <v>359</v>
      </c>
      <c r="BD183" s="513">
        <v>1</v>
      </c>
      <c r="BE183" s="513">
        <v>16.75</v>
      </c>
      <c r="BF183" s="513">
        <v>16.75</v>
      </c>
      <c r="BG183" s="513">
        <v>16.75</v>
      </c>
      <c r="BH183" s="513">
        <v>16.75</v>
      </c>
      <c r="BI183" s="513">
        <v>16.75</v>
      </c>
      <c r="BJ183" s="513">
        <v>16.75</v>
      </c>
      <c r="BK183" s="513">
        <v>16.75</v>
      </c>
      <c r="BL183" s="513">
        <v>16.75</v>
      </c>
      <c r="BM183" s="513">
        <v>16.75</v>
      </c>
      <c r="BN183" s="513">
        <v>16.75</v>
      </c>
      <c r="BO183" s="513">
        <v>16.75</v>
      </c>
      <c r="BP183" s="513">
        <v>16.75</v>
      </c>
      <c r="BQ183" s="513">
        <v>16.75</v>
      </c>
      <c r="BR183" s="513">
        <v>16.75</v>
      </c>
      <c r="BS183" s="513">
        <v>16.75</v>
      </c>
      <c r="BT183" s="513">
        <v>10</v>
      </c>
      <c r="BU183" s="513"/>
      <c r="BV183" s="513"/>
      <c r="BW183" s="513"/>
      <c r="BX183" s="513"/>
      <c r="BY183" s="513"/>
      <c r="BZ183" s="513"/>
      <c r="CA183" s="513"/>
      <c r="CB183" s="513"/>
      <c r="CC183" s="513"/>
      <c r="CD183" s="513"/>
      <c r="CE183" s="513"/>
      <c r="CF183" s="513"/>
      <c r="CG183" s="513"/>
      <c r="CH183" s="513"/>
      <c r="CI183" s="513"/>
      <c r="CJ183" s="515">
        <v>5000</v>
      </c>
      <c r="CK183" s="515">
        <v>104359</v>
      </c>
      <c r="CL183" s="515">
        <v>104359</v>
      </c>
      <c r="CM183" s="515">
        <v>104359</v>
      </c>
      <c r="CN183" s="515">
        <v>104359</v>
      </c>
      <c r="CO183" s="515">
        <v>104359</v>
      </c>
      <c r="CP183" s="515">
        <v>104359</v>
      </c>
      <c r="CQ183" s="515">
        <v>104359</v>
      </c>
      <c r="CR183" s="515">
        <v>104359</v>
      </c>
      <c r="CS183" s="515">
        <v>104359</v>
      </c>
      <c r="CT183" s="515">
        <v>104359</v>
      </c>
      <c r="CU183" s="515">
        <v>104359</v>
      </c>
      <c r="CV183" s="515">
        <v>104359</v>
      </c>
      <c r="CW183" s="515">
        <v>104359</v>
      </c>
      <c r="CX183" s="515">
        <v>104359</v>
      </c>
      <c r="CY183" s="515">
        <v>104359</v>
      </c>
      <c r="CZ183" s="515">
        <v>104359</v>
      </c>
      <c r="DA183" s="515">
        <v>104359</v>
      </c>
      <c r="DK183" s="136">
        <v>104359</v>
      </c>
      <c r="DL183" s="136">
        <v>104359</v>
      </c>
      <c r="DM183" s="136">
        <v>104359</v>
      </c>
      <c r="DN183" s="136">
        <v>104359</v>
      </c>
      <c r="DO183" s="136">
        <v>104359</v>
      </c>
      <c r="DP183" s="136">
        <v>104359</v>
      </c>
      <c r="DQ183" s="136">
        <v>104359</v>
      </c>
      <c r="DR183" s="136">
        <v>104359</v>
      </c>
      <c r="DS183" s="136">
        <v>104359</v>
      </c>
      <c r="DT183" s="136">
        <v>104359</v>
      </c>
      <c r="DU183" s="136">
        <v>104359</v>
      </c>
      <c r="DV183" s="136">
        <v>104359</v>
      </c>
      <c r="DW183" s="136">
        <v>104359</v>
      </c>
      <c r="DX183" s="136">
        <v>104359</v>
      </c>
      <c r="DY183" s="136">
        <v>104359</v>
      </c>
      <c r="DZ183" s="136">
        <v>104359</v>
      </c>
      <c r="EA183" s="136">
        <v>104359</v>
      </c>
    </row>
    <row r="184" spans="1:131" s="136" customFormat="1" ht="25.5" customHeight="1" x14ac:dyDescent="0.25">
      <c r="A184" s="514"/>
      <c r="B184" s="514"/>
      <c r="C184" s="514"/>
      <c r="D184" s="514"/>
      <c r="E184" s="514"/>
      <c r="F184" s="514"/>
      <c r="G184" s="514"/>
      <c r="H184" s="516" t="s">
        <v>399</v>
      </c>
      <c r="I184" s="516" t="s">
        <v>399</v>
      </c>
      <c r="J184" s="516" t="s">
        <v>399</v>
      </c>
      <c r="K184" s="516" t="s">
        <v>399</v>
      </c>
      <c r="L184" s="516" t="s">
        <v>399</v>
      </c>
      <c r="M184" s="516" t="s">
        <v>399</v>
      </c>
      <c r="N184" s="516" t="s">
        <v>399</v>
      </c>
      <c r="O184" s="516" t="s">
        <v>399</v>
      </c>
      <c r="P184" s="516" t="s">
        <v>399</v>
      </c>
      <c r="Q184" s="516" t="s">
        <v>399</v>
      </c>
      <c r="R184" s="516" t="s">
        <v>399</v>
      </c>
      <c r="S184" s="516" t="s">
        <v>399</v>
      </c>
      <c r="T184" s="516" t="s">
        <v>399</v>
      </c>
      <c r="U184" s="516" t="s">
        <v>399</v>
      </c>
      <c r="V184" s="516" t="s">
        <v>399</v>
      </c>
      <c r="W184" s="516" t="s">
        <v>399</v>
      </c>
      <c r="X184" s="516" t="s">
        <v>399</v>
      </c>
      <c r="Y184" s="516" t="s">
        <v>399</v>
      </c>
      <c r="Z184" s="516" t="s">
        <v>399</v>
      </c>
      <c r="AA184" s="516" t="s">
        <v>399</v>
      </c>
      <c r="AB184" s="516" t="s">
        <v>399</v>
      </c>
      <c r="AC184" s="516" t="s">
        <v>399</v>
      </c>
      <c r="AD184" s="516" t="s">
        <v>399</v>
      </c>
      <c r="AE184" s="516" t="s">
        <v>399</v>
      </c>
      <c r="AF184" s="516" t="s">
        <v>399</v>
      </c>
      <c r="AG184" s="516" t="s">
        <v>399</v>
      </c>
      <c r="AH184" s="516" t="s">
        <v>399</v>
      </c>
      <c r="AI184" s="516" t="s">
        <v>399</v>
      </c>
      <c r="AJ184" s="516" t="s">
        <v>399</v>
      </c>
      <c r="AK184" s="516" t="s">
        <v>399</v>
      </c>
      <c r="AL184" s="516" t="s">
        <v>399</v>
      </c>
      <c r="AM184" s="516" t="s">
        <v>399</v>
      </c>
      <c r="AN184" s="516" t="s">
        <v>399</v>
      </c>
      <c r="AO184" s="516" t="s">
        <v>399</v>
      </c>
      <c r="AP184" s="516" t="s">
        <v>399</v>
      </c>
      <c r="AQ184" s="516" t="s">
        <v>399</v>
      </c>
      <c r="AR184" s="516" t="s">
        <v>399</v>
      </c>
      <c r="AS184" s="516" t="s">
        <v>399</v>
      </c>
      <c r="AT184" s="516" t="s">
        <v>399</v>
      </c>
      <c r="AU184" s="516" t="s">
        <v>399</v>
      </c>
      <c r="AV184" s="516" t="s">
        <v>399</v>
      </c>
      <c r="AW184" s="516" t="s">
        <v>399</v>
      </c>
      <c r="AX184" s="516" t="s">
        <v>399</v>
      </c>
      <c r="AY184" s="516" t="s">
        <v>399</v>
      </c>
      <c r="AZ184" s="516" t="s">
        <v>399</v>
      </c>
      <c r="BA184" s="516" t="s">
        <v>399</v>
      </c>
      <c r="BB184" s="516" t="s">
        <v>399</v>
      </c>
      <c r="BC184" s="516" t="s">
        <v>399</v>
      </c>
      <c r="BD184" s="513">
        <v>1</v>
      </c>
      <c r="BE184" s="513">
        <v>1</v>
      </c>
      <c r="BF184" s="513">
        <v>1</v>
      </c>
      <c r="BG184" s="513">
        <v>1</v>
      </c>
      <c r="BH184" s="513">
        <v>1</v>
      </c>
      <c r="BI184" s="513">
        <v>1</v>
      </c>
      <c r="BJ184" s="513">
        <v>1</v>
      </c>
      <c r="BK184" s="513">
        <v>1</v>
      </c>
      <c r="BL184" s="513">
        <v>1</v>
      </c>
      <c r="BM184" s="513">
        <v>1</v>
      </c>
      <c r="BN184" s="513">
        <v>1</v>
      </c>
      <c r="BO184" s="513">
        <v>1</v>
      </c>
      <c r="BP184" s="513">
        <v>1</v>
      </c>
      <c r="BQ184" s="513">
        <v>1</v>
      </c>
      <c r="BR184" s="513">
        <v>1</v>
      </c>
      <c r="BS184" s="513">
        <v>1</v>
      </c>
      <c r="BT184" s="513">
        <v>12</v>
      </c>
      <c r="BU184" s="513"/>
      <c r="BV184" s="513"/>
      <c r="BW184" s="513"/>
      <c r="BX184" s="513"/>
      <c r="BY184" s="513"/>
      <c r="BZ184" s="513"/>
      <c r="CA184" s="513"/>
      <c r="CB184" s="513"/>
      <c r="CC184" s="513"/>
      <c r="CD184" s="513"/>
      <c r="CE184" s="513"/>
      <c r="CF184" s="513"/>
      <c r="CG184" s="513"/>
      <c r="CH184" s="513"/>
      <c r="CI184" s="513"/>
      <c r="CJ184" s="515">
        <f>28579.32+31.56</f>
        <v>28610.880000000001</v>
      </c>
      <c r="CK184" s="515">
        <v>28125.120000000003</v>
      </c>
      <c r="CL184" s="515">
        <v>28125.120000000003</v>
      </c>
      <c r="CM184" s="515">
        <v>28125.120000000003</v>
      </c>
      <c r="CN184" s="515">
        <v>28125.120000000003</v>
      </c>
      <c r="CO184" s="515">
        <v>28125.120000000003</v>
      </c>
      <c r="CP184" s="515">
        <v>28125.120000000003</v>
      </c>
      <c r="CQ184" s="515">
        <v>28125.120000000003</v>
      </c>
      <c r="CR184" s="515">
        <v>28125.120000000003</v>
      </c>
      <c r="CS184" s="515">
        <v>28125.120000000003</v>
      </c>
      <c r="CT184" s="515">
        <v>28125.120000000003</v>
      </c>
      <c r="CU184" s="515">
        <v>28125.120000000003</v>
      </c>
      <c r="CV184" s="515">
        <v>28125.120000000003</v>
      </c>
      <c r="CW184" s="515">
        <v>28125.120000000003</v>
      </c>
      <c r="CX184" s="515">
        <v>28125.120000000003</v>
      </c>
      <c r="CY184" s="515">
        <v>28125.120000000003</v>
      </c>
      <c r="CZ184" s="515">
        <v>28125.120000000003</v>
      </c>
      <c r="DA184" s="515">
        <v>28125.120000000003</v>
      </c>
      <c r="DK184" s="136">
        <v>28125.120000000003</v>
      </c>
      <c r="DL184" s="136">
        <v>28125.120000000003</v>
      </c>
      <c r="DM184" s="136">
        <v>28125.120000000003</v>
      </c>
      <c r="DN184" s="136">
        <v>28125.120000000003</v>
      </c>
      <c r="DO184" s="136">
        <v>28125.120000000003</v>
      </c>
      <c r="DP184" s="136">
        <v>28125.120000000003</v>
      </c>
      <c r="DQ184" s="136">
        <v>28125.120000000003</v>
      </c>
      <c r="DR184" s="136">
        <v>28125.120000000003</v>
      </c>
      <c r="DS184" s="136">
        <v>28125.120000000003</v>
      </c>
      <c r="DT184" s="136">
        <v>28125.120000000003</v>
      </c>
      <c r="DU184" s="136">
        <v>28125.120000000003</v>
      </c>
      <c r="DV184" s="136">
        <v>28125.120000000003</v>
      </c>
      <c r="DW184" s="136">
        <v>28125.120000000003</v>
      </c>
      <c r="DX184" s="136">
        <v>28125.120000000003</v>
      </c>
      <c r="DY184" s="136">
        <v>28125.120000000003</v>
      </c>
      <c r="DZ184" s="136">
        <v>28125.120000000003</v>
      </c>
      <c r="EA184" s="136">
        <v>28125.120000000003</v>
      </c>
    </row>
    <row r="185" spans="1:131" s="136" customFormat="1" ht="25.5" customHeight="1" x14ac:dyDescent="0.25">
      <c r="A185" s="514"/>
      <c r="B185" s="514"/>
      <c r="C185" s="514"/>
      <c r="D185" s="514"/>
      <c r="E185" s="514"/>
      <c r="F185" s="514"/>
      <c r="G185" s="514"/>
      <c r="H185" s="516" t="s">
        <v>358</v>
      </c>
      <c r="I185" s="516" t="s">
        <v>358</v>
      </c>
      <c r="J185" s="516" t="s">
        <v>358</v>
      </c>
      <c r="K185" s="516" t="s">
        <v>358</v>
      </c>
      <c r="L185" s="516" t="s">
        <v>358</v>
      </c>
      <c r="M185" s="516" t="s">
        <v>358</v>
      </c>
      <c r="N185" s="516" t="s">
        <v>358</v>
      </c>
      <c r="O185" s="516" t="s">
        <v>358</v>
      </c>
      <c r="P185" s="516" t="s">
        <v>358</v>
      </c>
      <c r="Q185" s="516" t="s">
        <v>358</v>
      </c>
      <c r="R185" s="516" t="s">
        <v>358</v>
      </c>
      <c r="S185" s="516" t="s">
        <v>358</v>
      </c>
      <c r="T185" s="516" t="s">
        <v>358</v>
      </c>
      <c r="U185" s="516" t="s">
        <v>358</v>
      </c>
      <c r="V185" s="516" t="s">
        <v>358</v>
      </c>
      <c r="W185" s="516" t="s">
        <v>358</v>
      </c>
      <c r="X185" s="516" t="s">
        <v>358</v>
      </c>
      <c r="Y185" s="516" t="s">
        <v>358</v>
      </c>
      <c r="Z185" s="516" t="s">
        <v>358</v>
      </c>
      <c r="AA185" s="516" t="s">
        <v>358</v>
      </c>
      <c r="AB185" s="516" t="s">
        <v>358</v>
      </c>
      <c r="AC185" s="516" t="s">
        <v>358</v>
      </c>
      <c r="AD185" s="516" t="s">
        <v>358</v>
      </c>
      <c r="AE185" s="516" t="s">
        <v>358</v>
      </c>
      <c r="AF185" s="516" t="s">
        <v>358</v>
      </c>
      <c r="AG185" s="516" t="s">
        <v>358</v>
      </c>
      <c r="AH185" s="516" t="s">
        <v>358</v>
      </c>
      <c r="AI185" s="516" t="s">
        <v>358</v>
      </c>
      <c r="AJ185" s="516" t="s">
        <v>358</v>
      </c>
      <c r="AK185" s="516" t="s">
        <v>358</v>
      </c>
      <c r="AL185" s="516" t="s">
        <v>358</v>
      </c>
      <c r="AM185" s="516" t="s">
        <v>358</v>
      </c>
      <c r="AN185" s="516" t="s">
        <v>358</v>
      </c>
      <c r="AO185" s="516" t="s">
        <v>358</v>
      </c>
      <c r="AP185" s="516" t="s">
        <v>358</v>
      </c>
      <c r="AQ185" s="516" t="s">
        <v>358</v>
      </c>
      <c r="AR185" s="516" t="s">
        <v>358</v>
      </c>
      <c r="AS185" s="516" t="s">
        <v>358</v>
      </c>
      <c r="AT185" s="516" t="s">
        <v>358</v>
      </c>
      <c r="AU185" s="516" t="s">
        <v>358</v>
      </c>
      <c r="AV185" s="516" t="s">
        <v>358</v>
      </c>
      <c r="AW185" s="516" t="s">
        <v>358</v>
      </c>
      <c r="AX185" s="516" t="s">
        <v>358</v>
      </c>
      <c r="AY185" s="516" t="s">
        <v>358</v>
      </c>
      <c r="AZ185" s="516" t="s">
        <v>358</v>
      </c>
      <c r="BA185" s="516" t="s">
        <v>358</v>
      </c>
      <c r="BB185" s="516" t="s">
        <v>358</v>
      </c>
      <c r="BC185" s="516" t="s">
        <v>358</v>
      </c>
      <c r="BD185" s="513">
        <v>1</v>
      </c>
      <c r="BE185" s="513">
        <v>891</v>
      </c>
      <c r="BF185" s="513">
        <v>891</v>
      </c>
      <c r="BG185" s="513">
        <v>891</v>
      </c>
      <c r="BH185" s="513">
        <v>891</v>
      </c>
      <c r="BI185" s="513">
        <v>891</v>
      </c>
      <c r="BJ185" s="513">
        <v>891</v>
      </c>
      <c r="BK185" s="513">
        <v>891</v>
      </c>
      <c r="BL185" s="513">
        <v>891</v>
      </c>
      <c r="BM185" s="513">
        <v>891</v>
      </c>
      <c r="BN185" s="513">
        <v>891</v>
      </c>
      <c r="BO185" s="513">
        <v>891</v>
      </c>
      <c r="BP185" s="513">
        <v>891</v>
      </c>
      <c r="BQ185" s="513">
        <v>891</v>
      </c>
      <c r="BR185" s="513">
        <v>891</v>
      </c>
      <c r="BS185" s="513">
        <v>891</v>
      </c>
      <c r="BT185" s="513">
        <v>12</v>
      </c>
      <c r="BU185" s="513"/>
      <c r="BV185" s="513"/>
      <c r="BW185" s="513"/>
      <c r="BX185" s="513"/>
      <c r="BY185" s="513"/>
      <c r="BZ185" s="513"/>
      <c r="CA185" s="513"/>
      <c r="CB185" s="513"/>
      <c r="CC185" s="513"/>
      <c r="CD185" s="513"/>
      <c r="CE185" s="513"/>
      <c r="CF185" s="513"/>
      <c r="CG185" s="513"/>
      <c r="CH185" s="513"/>
      <c r="CI185" s="513"/>
      <c r="CJ185" s="515">
        <v>14656.95</v>
      </c>
      <c r="CK185" s="515">
        <v>9515.8799999999992</v>
      </c>
      <c r="CL185" s="515">
        <v>9515.8799999999992</v>
      </c>
      <c r="CM185" s="515">
        <v>9515.8799999999992</v>
      </c>
      <c r="CN185" s="515">
        <v>9515.8799999999992</v>
      </c>
      <c r="CO185" s="515">
        <v>9515.8799999999992</v>
      </c>
      <c r="CP185" s="515">
        <v>9515.8799999999992</v>
      </c>
      <c r="CQ185" s="515">
        <v>9515.8799999999992</v>
      </c>
      <c r="CR185" s="515">
        <v>9515.8799999999992</v>
      </c>
      <c r="CS185" s="515">
        <v>9515.8799999999992</v>
      </c>
      <c r="CT185" s="515">
        <v>9515.8799999999992</v>
      </c>
      <c r="CU185" s="515">
        <v>9515.8799999999992</v>
      </c>
      <c r="CV185" s="515">
        <v>9515.8799999999992</v>
      </c>
      <c r="CW185" s="515">
        <v>9515.8799999999992</v>
      </c>
      <c r="CX185" s="515">
        <v>9515.8799999999992</v>
      </c>
      <c r="CY185" s="515">
        <v>9515.8799999999992</v>
      </c>
      <c r="CZ185" s="515">
        <v>9515.8799999999992</v>
      </c>
      <c r="DA185" s="515">
        <v>9515.8799999999992</v>
      </c>
      <c r="DK185" s="136">
        <v>9515.8799999999992</v>
      </c>
      <c r="DL185" s="136">
        <v>9515.8799999999992</v>
      </c>
      <c r="DM185" s="136">
        <v>9515.8799999999992</v>
      </c>
      <c r="DN185" s="136">
        <v>9515.8799999999992</v>
      </c>
      <c r="DO185" s="136">
        <v>9515.8799999999992</v>
      </c>
      <c r="DP185" s="136">
        <v>9515.8799999999992</v>
      </c>
      <c r="DQ185" s="136">
        <v>9515.8799999999992</v>
      </c>
      <c r="DR185" s="136">
        <v>9515.8799999999992</v>
      </c>
      <c r="DS185" s="136">
        <v>9515.8799999999992</v>
      </c>
      <c r="DT185" s="136">
        <v>9515.8799999999992</v>
      </c>
      <c r="DU185" s="136">
        <v>9515.8799999999992</v>
      </c>
      <c r="DV185" s="136">
        <v>9515.8799999999992</v>
      </c>
      <c r="DW185" s="136">
        <v>9515.8799999999992</v>
      </c>
      <c r="DX185" s="136">
        <v>9515.8799999999992</v>
      </c>
      <c r="DY185" s="136">
        <v>9515.8799999999992</v>
      </c>
      <c r="DZ185" s="136">
        <v>9515.8799999999992</v>
      </c>
      <c r="EA185" s="136">
        <v>9515.8799999999992</v>
      </c>
    </row>
    <row r="186" spans="1:131" s="136" customFormat="1" ht="25.5" customHeight="1" x14ac:dyDescent="0.25">
      <c r="A186" s="514"/>
      <c r="B186" s="514"/>
      <c r="C186" s="514"/>
      <c r="D186" s="514"/>
      <c r="E186" s="514"/>
      <c r="F186" s="514"/>
      <c r="G186" s="514"/>
      <c r="H186" s="516" t="s">
        <v>572</v>
      </c>
      <c r="I186" s="516" t="s">
        <v>401</v>
      </c>
      <c r="J186" s="516" t="s">
        <v>401</v>
      </c>
      <c r="K186" s="516" t="s">
        <v>401</v>
      </c>
      <c r="L186" s="516" t="s">
        <v>401</v>
      </c>
      <c r="M186" s="516" t="s">
        <v>401</v>
      </c>
      <c r="N186" s="516" t="s">
        <v>401</v>
      </c>
      <c r="O186" s="516" t="s">
        <v>401</v>
      </c>
      <c r="P186" s="516" t="s">
        <v>401</v>
      </c>
      <c r="Q186" s="516" t="s">
        <v>401</v>
      </c>
      <c r="R186" s="516" t="s">
        <v>401</v>
      </c>
      <c r="S186" s="516" t="s">
        <v>401</v>
      </c>
      <c r="T186" s="516" t="s">
        <v>401</v>
      </c>
      <c r="U186" s="516" t="s">
        <v>401</v>
      </c>
      <c r="V186" s="516" t="s">
        <v>401</v>
      </c>
      <c r="W186" s="516" t="s">
        <v>401</v>
      </c>
      <c r="X186" s="516" t="s">
        <v>401</v>
      </c>
      <c r="Y186" s="516" t="s">
        <v>401</v>
      </c>
      <c r="Z186" s="516" t="s">
        <v>401</v>
      </c>
      <c r="AA186" s="516" t="s">
        <v>401</v>
      </c>
      <c r="AB186" s="516" t="s">
        <v>401</v>
      </c>
      <c r="AC186" s="516" t="s">
        <v>401</v>
      </c>
      <c r="AD186" s="516" t="s">
        <v>401</v>
      </c>
      <c r="AE186" s="516" t="s">
        <v>401</v>
      </c>
      <c r="AF186" s="516" t="s">
        <v>401</v>
      </c>
      <c r="AG186" s="516" t="s">
        <v>401</v>
      </c>
      <c r="AH186" s="516" t="s">
        <v>401</v>
      </c>
      <c r="AI186" s="516" t="s">
        <v>401</v>
      </c>
      <c r="AJ186" s="516" t="s">
        <v>401</v>
      </c>
      <c r="AK186" s="516" t="s">
        <v>401</v>
      </c>
      <c r="AL186" s="516" t="s">
        <v>401</v>
      </c>
      <c r="AM186" s="516" t="s">
        <v>401</v>
      </c>
      <c r="AN186" s="516" t="s">
        <v>401</v>
      </c>
      <c r="AO186" s="516" t="s">
        <v>401</v>
      </c>
      <c r="AP186" s="516" t="s">
        <v>401</v>
      </c>
      <c r="AQ186" s="516" t="s">
        <v>401</v>
      </c>
      <c r="AR186" s="516" t="s">
        <v>401</v>
      </c>
      <c r="AS186" s="516" t="s">
        <v>401</v>
      </c>
      <c r="AT186" s="516" t="s">
        <v>401</v>
      </c>
      <c r="AU186" s="516" t="s">
        <v>401</v>
      </c>
      <c r="AV186" s="516" t="s">
        <v>401</v>
      </c>
      <c r="AW186" s="516" t="s">
        <v>401</v>
      </c>
      <c r="AX186" s="516" t="s">
        <v>401</v>
      </c>
      <c r="AY186" s="516" t="s">
        <v>401</v>
      </c>
      <c r="AZ186" s="516" t="s">
        <v>401</v>
      </c>
      <c r="BA186" s="516" t="s">
        <v>401</v>
      </c>
      <c r="BB186" s="516" t="s">
        <v>401</v>
      </c>
      <c r="BC186" s="516" t="s">
        <v>401</v>
      </c>
      <c r="BD186" s="513">
        <v>1</v>
      </c>
      <c r="BE186" s="513">
        <v>442</v>
      </c>
      <c r="BF186" s="513">
        <v>442</v>
      </c>
      <c r="BG186" s="513">
        <v>442</v>
      </c>
      <c r="BH186" s="513">
        <v>442</v>
      </c>
      <c r="BI186" s="513">
        <v>442</v>
      </c>
      <c r="BJ186" s="513">
        <v>442</v>
      </c>
      <c r="BK186" s="513">
        <v>442</v>
      </c>
      <c r="BL186" s="513">
        <v>442</v>
      </c>
      <c r="BM186" s="513">
        <v>442</v>
      </c>
      <c r="BN186" s="513">
        <v>442</v>
      </c>
      <c r="BO186" s="513">
        <v>442</v>
      </c>
      <c r="BP186" s="513">
        <v>442</v>
      </c>
      <c r="BQ186" s="513">
        <v>442</v>
      </c>
      <c r="BR186" s="513">
        <v>442</v>
      </c>
      <c r="BS186" s="513">
        <v>442</v>
      </c>
      <c r="BT186" s="513">
        <v>2</v>
      </c>
      <c r="BU186" s="513"/>
      <c r="BV186" s="513"/>
      <c r="BW186" s="513"/>
      <c r="BX186" s="513"/>
      <c r="BY186" s="513"/>
      <c r="BZ186" s="513"/>
      <c r="CA186" s="513"/>
      <c r="CB186" s="513"/>
      <c r="CC186" s="513"/>
      <c r="CD186" s="513"/>
      <c r="CE186" s="513"/>
      <c r="CF186" s="513"/>
      <c r="CG186" s="513"/>
      <c r="CH186" s="513"/>
      <c r="CI186" s="513"/>
      <c r="CJ186" s="515">
        <v>120000</v>
      </c>
      <c r="CK186" s="515">
        <v>50000</v>
      </c>
      <c r="CL186" s="515">
        <v>50000</v>
      </c>
      <c r="CM186" s="515">
        <v>50000</v>
      </c>
      <c r="CN186" s="515">
        <v>50000</v>
      </c>
      <c r="CO186" s="515">
        <v>50000</v>
      </c>
      <c r="CP186" s="515">
        <v>50000</v>
      </c>
      <c r="CQ186" s="515">
        <v>50000</v>
      </c>
      <c r="CR186" s="515">
        <v>50000</v>
      </c>
      <c r="CS186" s="515">
        <v>50000</v>
      </c>
      <c r="CT186" s="515">
        <v>50000</v>
      </c>
      <c r="CU186" s="515">
        <v>50000</v>
      </c>
      <c r="CV186" s="515">
        <v>50000</v>
      </c>
      <c r="CW186" s="515">
        <v>50000</v>
      </c>
      <c r="CX186" s="515">
        <v>50000</v>
      </c>
      <c r="CY186" s="515">
        <v>50000</v>
      </c>
      <c r="CZ186" s="515">
        <v>50000</v>
      </c>
      <c r="DA186" s="515">
        <v>50000</v>
      </c>
      <c r="DK186" s="136">
        <v>50000</v>
      </c>
      <c r="DL186" s="136">
        <v>50000</v>
      </c>
      <c r="DM186" s="136">
        <v>50000</v>
      </c>
      <c r="DN186" s="136">
        <v>50000</v>
      </c>
      <c r="DO186" s="136">
        <v>50000</v>
      </c>
      <c r="DP186" s="136">
        <v>50000</v>
      </c>
      <c r="DQ186" s="136">
        <v>50000</v>
      </c>
      <c r="DR186" s="136">
        <v>50000</v>
      </c>
      <c r="DS186" s="136">
        <v>50000</v>
      </c>
      <c r="DT186" s="136">
        <v>50000</v>
      </c>
      <c r="DU186" s="136">
        <v>50000</v>
      </c>
      <c r="DV186" s="136">
        <v>50000</v>
      </c>
      <c r="DW186" s="136">
        <v>50000</v>
      </c>
      <c r="DX186" s="136">
        <v>50000</v>
      </c>
      <c r="DY186" s="136">
        <v>50000</v>
      </c>
      <c r="DZ186" s="136">
        <v>50000</v>
      </c>
      <c r="EA186" s="136">
        <v>50000</v>
      </c>
    </row>
    <row r="187" spans="1:131" s="136" customFormat="1" ht="24.75" customHeight="1" x14ac:dyDescent="0.25">
      <c r="A187" s="514"/>
      <c r="B187" s="514"/>
      <c r="C187" s="514"/>
      <c r="D187" s="514"/>
      <c r="E187" s="514"/>
      <c r="F187" s="514"/>
      <c r="G187" s="514"/>
      <c r="H187" s="516" t="s">
        <v>530</v>
      </c>
      <c r="I187" s="516" t="s">
        <v>403</v>
      </c>
      <c r="J187" s="516" t="s">
        <v>403</v>
      </c>
      <c r="K187" s="516" t="s">
        <v>403</v>
      </c>
      <c r="L187" s="516" t="s">
        <v>403</v>
      </c>
      <c r="M187" s="516" t="s">
        <v>403</v>
      </c>
      <c r="N187" s="516" t="s">
        <v>403</v>
      </c>
      <c r="O187" s="516" t="s">
        <v>403</v>
      </c>
      <c r="P187" s="516" t="s">
        <v>403</v>
      </c>
      <c r="Q187" s="516" t="s">
        <v>403</v>
      </c>
      <c r="R187" s="516" t="s">
        <v>403</v>
      </c>
      <c r="S187" s="516" t="s">
        <v>403</v>
      </c>
      <c r="T187" s="516" t="s">
        <v>403</v>
      </c>
      <c r="U187" s="516" t="s">
        <v>403</v>
      </c>
      <c r="V187" s="516" t="s">
        <v>403</v>
      </c>
      <c r="W187" s="516" t="s">
        <v>403</v>
      </c>
      <c r="X187" s="516" t="s">
        <v>403</v>
      </c>
      <c r="Y187" s="516" t="s">
        <v>403</v>
      </c>
      <c r="Z187" s="516" t="s">
        <v>403</v>
      </c>
      <c r="AA187" s="516" t="s">
        <v>403</v>
      </c>
      <c r="AB187" s="516" t="s">
        <v>403</v>
      </c>
      <c r="AC187" s="516" t="s">
        <v>403</v>
      </c>
      <c r="AD187" s="516" t="s">
        <v>403</v>
      </c>
      <c r="AE187" s="516" t="s">
        <v>403</v>
      </c>
      <c r="AF187" s="516" t="s">
        <v>403</v>
      </c>
      <c r="AG187" s="516" t="s">
        <v>403</v>
      </c>
      <c r="AH187" s="516" t="s">
        <v>403</v>
      </c>
      <c r="AI187" s="516" t="s">
        <v>403</v>
      </c>
      <c r="AJ187" s="516" t="s">
        <v>403</v>
      </c>
      <c r="AK187" s="516" t="s">
        <v>403</v>
      </c>
      <c r="AL187" s="516" t="s">
        <v>403</v>
      </c>
      <c r="AM187" s="516" t="s">
        <v>403</v>
      </c>
      <c r="AN187" s="516" t="s">
        <v>403</v>
      </c>
      <c r="AO187" s="516" t="s">
        <v>403</v>
      </c>
      <c r="AP187" s="516" t="s">
        <v>403</v>
      </c>
      <c r="AQ187" s="516" t="s">
        <v>403</v>
      </c>
      <c r="AR187" s="516" t="s">
        <v>403</v>
      </c>
      <c r="AS187" s="516" t="s">
        <v>403</v>
      </c>
      <c r="AT187" s="516" t="s">
        <v>403</v>
      </c>
      <c r="AU187" s="516" t="s">
        <v>403</v>
      </c>
      <c r="AV187" s="516" t="s">
        <v>403</v>
      </c>
      <c r="AW187" s="516" t="s">
        <v>403</v>
      </c>
      <c r="AX187" s="516" t="s">
        <v>403</v>
      </c>
      <c r="AY187" s="516" t="s">
        <v>403</v>
      </c>
      <c r="AZ187" s="516" t="s">
        <v>403</v>
      </c>
      <c r="BA187" s="516" t="s">
        <v>403</v>
      </c>
      <c r="BB187" s="516" t="s">
        <v>403</v>
      </c>
      <c r="BC187" s="516" t="s">
        <v>403</v>
      </c>
      <c r="BD187" s="513">
        <v>1</v>
      </c>
      <c r="BE187" s="513">
        <v>1</v>
      </c>
      <c r="BF187" s="513">
        <v>1</v>
      </c>
      <c r="BG187" s="513">
        <v>1</v>
      </c>
      <c r="BH187" s="513">
        <v>1</v>
      </c>
      <c r="BI187" s="513">
        <v>1</v>
      </c>
      <c r="BJ187" s="513">
        <v>1</v>
      </c>
      <c r="BK187" s="513">
        <v>1</v>
      </c>
      <c r="BL187" s="513">
        <v>1</v>
      </c>
      <c r="BM187" s="513">
        <v>1</v>
      </c>
      <c r="BN187" s="513">
        <v>1</v>
      </c>
      <c r="BO187" s="513">
        <v>1</v>
      </c>
      <c r="BP187" s="513">
        <v>1</v>
      </c>
      <c r="BQ187" s="513">
        <v>1</v>
      </c>
      <c r="BR187" s="513">
        <v>1</v>
      </c>
      <c r="BS187" s="513">
        <v>1</v>
      </c>
      <c r="BT187" s="513">
        <v>1</v>
      </c>
      <c r="BU187" s="513"/>
      <c r="BV187" s="513"/>
      <c r="BW187" s="513"/>
      <c r="BX187" s="513"/>
      <c r="BY187" s="513"/>
      <c r="BZ187" s="513"/>
      <c r="CA187" s="513"/>
      <c r="CB187" s="513"/>
      <c r="CC187" s="513"/>
      <c r="CD187" s="513"/>
      <c r="CE187" s="513"/>
      <c r="CF187" s="513"/>
      <c r="CG187" s="513"/>
      <c r="CH187" s="513"/>
      <c r="CI187" s="513"/>
      <c r="CJ187" s="515">
        <v>25000</v>
      </c>
      <c r="CK187" s="515">
        <v>25000</v>
      </c>
      <c r="CL187" s="515">
        <v>25000</v>
      </c>
      <c r="CM187" s="515">
        <v>25000</v>
      </c>
      <c r="CN187" s="515">
        <v>25000</v>
      </c>
      <c r="CO187" s="515">
        <v>25000</v>
      </c>
      <c r="CP187" s="515">
        <v>25000</v>
      </c>
      <c r="CQ187" s="515">
        <v>25000</v>
      </c>
      <c r="CR187" s="515">
        <v>25000</v>
      </c>
      <c r="CS187" s="515">
        <v>25000</v>
      </c>
      <c r="CT187" s="515">
        <v>25000</v>
      </c>
      <c r="CU187" s="515">
        <v>25000</v>
      </c>
      <c r="CV187" s="515">
        <v>25000</v>
      </c>
      <c r="CW187" s="515">
        <v>25000</v>
      </c>
      <c r="CX187" s="515">
        <v>25000</v>
      </c>
      <c r="CY187" s="515">
        <v>25000</v>
      </c>
      <c r="CZ187" s="515">
        <v>25000</v>
      </c>
      <c r="DA187" s="515">
        <v>25000</v>
      </c>
      <c r="DK187" s="136">
        <v>25000</v>
      </c>
      <c r="DL187" s="136">
        <v>25000</v>
      </c>
      <c r="DM187" s="136">
        <v>25000</v>
      </c>
      <c r="DN187" s="136">
        <v>25000</v>
      </c>
      <c r="DO187" s="136">
        <v>25000</v>
      </c>
      <c r="DP187" s="136">
        <v>25000</v>
      </c>
      <c r="DQ187" s="136">
        <v>25000</v>
      </c>
      <c r="DR187" s="136">
        <v>25000</v>
      </c>
      <c r="DS187" s="136">
        <v>25000</v>
      </c>
      <c r="DT187" s="136">
        <v>25000</v>
      </c>
      <c r="DU187" s="136">
        <v>25000</v>
      </c>
      <c r="DV187" s="136">
        <v>25000</v>
      </c>
      <c r="DW187" s="136">
        <v>25000</v>
      </c>
      <c r="DX187" s="136">
        <v>25000</v>
      </c>
      <c r="DY187" s="136">
        <v>25000</v>
      </c>
      <c r="DZ187" s="136">
        <v>25000</v>
      </c>
      <c r="EA187" s="136">
        <v>25000</v>
      </c>
    </row>
    <row r="188" spans="1:131" s="136" customFormat="1" ht="42.75" customHeight="1" x14ac:dyDescent="0.25">
      <c r="A188" s="514"/>
      <c r="B188" s="514"/>
      <c r="C188" s="514"/>
      <c r="D188" s="514"/>
      <c r="E188" s="514"/>
      <c r="F188" s="514"/>
      <c r="G188" s="514"/>
      <c r="H188" s="516" t="s">
        <v>531</v>
      </c>
      <c r="I188" s="516" t="s">
        <v>412</v>
      </c>
      <c r="J188" s="516" t="s">
        <v>412</v>
      </c>
      <c r="K188" s="516" t="s">
        <v>412</v>
      </c>
      <c r="L188" s="516" t="s">
        <v>412</v>
      </c>
      <c r="M188" s="516" t="s">
        <v>412</v>
      </c>
      <c r="N188" s="516" t="s">
        <v>412</v>
      </c>
      <c r="O188" s="516" t="s">
        <v>412</v>
      </c>
      <c r="P188" s="516" t="s">
        <v>412</v>
      </c>
      <c r="Q188" s="516" t="s">
        <v>412</v>
      </c>
      <c r="R188" s="516" t="s">
        <v>412</v>
      </c>
      <c r="S188" s="516" t="s">
        <v>412</v>
      </c>
      <c r="T188" s="516" t="s">
        <v>412</v>
      </c>
      <c r="U188" s="516" t="s">
        <v>412</v>
      </c>
      <c r="V188" s="516" t="s">
        <v>412</v>
      </c>
      <c r="W188" s="516" t="s">
        <v>412</v>
      </c>
      <c r="X188" s="516" t="s">
        <v>412</v>
      </c>
      <c r="Y188" s="516" t="s">
        <v>412</v>
      </c>
      <c r="Z188" s="516" t="s">
        <v>412</v>
      </c>
      <c r="AA188" s="516" t="s">
        <v>412</v>
      </c>
      <c r="AB188" s="516" t="s">
        <v>412</v>
      </c>
      <c r="AC188" s="516" t="s">
        <v>412</v>
      </c>
      <c r="AD188" s="516" t="s">
        <v>412</v>
      </c>
      <c r="AE188" s="516" t="s">
        <v>412</v>
      </c>
      <c r="AF188" s="516" t="s">
        <v>412</v>
      </c>
      <c r="AG188" s="516" t="s">
        <v>412</v>
      </c>
      <c r="AH188" s="516" t="s">
        <v>412</v>
      </c>
      <c r="AI188" s="516" t="s">
        <v>412</v>
      </c>
      <c r="AJ188" s="516" t="s">
        <v>412</v>
      </c>
      <c r="AK188" s="516" t="s">
        <v>412</v>
      </c>
      <c r="AL188" s="516" t="s">
        <v>412</v>
      </c>
      <c r="AM188" s="516" t="s">
        <v>412</v>
      </c>
      <c r="AN188" s="516" t="s">
        <v>412</v>
      </c>
      <c r="AO188" s="516" t="s">
        <v>412</v>
      </c>
      <c r="AP188" s="516" t="s">
        <v>412</v>
      </c>
      <c r="AQ188" s="516" t="s">
        <v>412</v>
      </c>
      <c r="AR188" s="516" t="s">
        <v>412</v>
      </c>
      <c r="AS188" s="516" t="s">
        <v>412</v>
      </c>
      <c r="AT188" s="516" t="s">
        <v>412</v>
      </c>
      <c r="AU188" s="516" t="s">
        <v>412</v>
      </c>
      <c r="AV188" s="516" t="s">
        <v>412</v>
      </c>
      <c r="AW188" s="516" t="s">
        <v>412</v>
      </c>
      <c r="AX188" s="516" t="s">
        <v>412</v>
      </c>
      <c r="AY188" s="516" t="s">
        <v>412</v>
      </c>
      <c r="AZ188" s="516" t="s">
        <v>412</v>
      </c>
      <c r="BA188" s="516" t="s">
        <v>412</v>
      </c>
      <c r="BB188" s="516" t="s">
        <v>412</v>
      </c>
      <c r="BC188" s="516" t="s">
        <v>412</v>
      </c>
      <c r="BD188" s="513">
        <v>1</v>
      </c>
      <c r="BE188" s="513" t="s">
        <v>413</v>
      </c>
      <c r="BF188" s="513" t="s">
        <v>413</v>
      </c>
      <c r="BG188" s="513" t="s">
        <v>413</v>
      </c>
      <c r="BH188" s="513" t="s">
        <v>413</v>
      </c>
      <c r="BI188" s="513" t="s">
        <v>413</v>
      </c>
      <c r="BJ188" s="513" t="s">
        <v>413</v>
      </c>
      <c r="BK188" s="513" t="s">
        <v>413</v>
      </c>
      <c r="BL188" s="513" t="s">
        <v>413</v>
      </c>
      <c r="BM188" s="513" t="s">
        <v>413</v>
      </c>
      <c r="BN188" s="513" t="s">
        <v>413</v>
      </c>
      <c r="BO188" s="513" t="s">
        <v>413</v>
      </c>
      <c r="BP188" s="513" t="s">
        <v>413</v>
      </c>
      <c r="BQ188" s="513" t="s">
        <v>413</v>
      </c>
      <c r="BR188" s="513" t="s">
        <v>413</v>
      </c>
      <c r="BS188" s="513" t="s">
        <v>413</v>
      </c>
      <c r="BT188" s="513">
        <v>1</v>
      </c>
      <c r="BU188" s="513"/>
      <c r="BV188" s="513"/>
      <c r="BW188" s="513"/>
      <c r="BX188" s="513"/>
      <c r="BY188" s="513"/>
      <c r="BZ188" s="513"/>
      <c r="CA188" s="513"/>
      <c r="CB188" s="513"/>
      <c r="CC188" s="513"/>
      <c r="CD188" s="513"/>
      <c r="CE188" s="513"/>
      <c r="CF188" s="513"/>
      <c r="CG188" s="513"/>
      <c r="CH188" s="513"/>
      <c r="CI188" s="513"/>
      <c r="CJ188" s="515">
        <v>19800</v>
      </c>
      <c r="CK188" s="515">
        <v>15000</v>
      </c>
      <c r="CL188" s="515">
        <v>15000</v>
      </c>
      <c r="CM188" s="515">
        <v>15000</v>
      </c>
      <c r="CN188" s="515">
        <v>15000</v>
      </c>
      <c r="CO188" s="515">
        <v>15000</v>
      </c>
      <c r="CP188" s="515">
        <v>15000</v>
      </c>
      <c r="CQ188" s="515">
        <v>15000</v>
      </c>
      <c r="CR188" s="515">
        <v>15000</v>
      </c>
      <c r="CS188" s="515">
        <v>15000</v>
      </c>
      <c r="CT188" s="515">
        <v>15000</v>
      </c>
      <c r="CU188" s="515">
        <v>15000</v>
      </c>
      <c r="CV188" s="515">
        <v>15000</v>
      </c>
      <c r="CW188" s="515">
        <v>15000</v>
      </c>
      <c r="CX188" s="515">
        <v>15000</v>
      </c>
      <c r="CY188" s="515">
        <v>15000</v>
      </c>
      <c r="CZ188" s="515">
        <v>15000</v>
      </c>
      <c r="DA188" s="515">
        <v>15000</v>
      </c>
      <c r="DK188" s="136">
        <v>15000</v>
      </c>
      <c r="DL188" s="136">
        <v>15000</v>
      </c>
      <c r="DM188" s="136">
        <v>15000</v>
      </c>
      <c r="DN188" s="136">
        <v>15000</v>
      </c>
      <c r="DO188" s="136">
        <v>15000</v>
      </c>
      <c r="DP188" s="136">
        <v>15000</v>
      </c>
      <c r="DQ188" s="136">
        <v>15000</v>
      </c>
      <c r="DR188" s="136">
        <v>15000</v>
      </c>
      <c r="DS188" s="136">
        <v>15000</v>
      </c>
      <c r="DT188" s="136">
        <v>15000</v>
      </c>
      <c r="DU188" s="136">
        <v>15000</v>
      </c>
      <c r="DV188" s="136">
        <v>15000</v>
      </c>
      <c r="DW188" s="136">
        <v>15000</v>
      </c>
      <c r="DX188" s="136">
        <v>15000</v>
      </c>
      <c r="DY188" s="136">
        <v>15000</v>
      </c>
      <c r="DZ188" s="136">
        <v>15000</v>
      </c>
      <c r="EA188" s="136">
        <v>15000</v>
      </c>
    </row>
    <row r="189" spans="1:131" s="136" customFormat="1" ht="42.75" customHeight="1" x14ac:dyDescent="0.25">
      <c r="A189" s="514"/>
      <c r="B189" s="514"/>
      <c r="C189" s="514"/>
      <c r="D189" s="514"/>
      <c r="E189" s="514"/>
      <c r="F189" s="514"/>
      <c r="G189" s="514"/>
      <c r="H189" s="516" t="s">
        <v>683</v>
      </c>
      <c r="I189" s="516" t="s">
        <v>412</v>
      </c>
      <c r="J189" s="516" t="s">
        <v>412</v>
      </c>
      <c r="K189" s="516" t="s">
        <v>412</v>
      </c>
      <c r="L189" s="516" t="s">
        <v>412</v>
      </c>
      <c r="M189" s="516" t="s">
        <v>412</v>
      </c>
      <c r="N189" s="516" t="s">
        <v>412</v>
      </c>
      <c r="O189" s="516" t="s">
        <v>412</v>
      </c>
      <c r="P189" s="516" t="s">
        <v>412</v>
      </c>
      <c r="Q189" s="516" t="s">
        <v>412</v>
      </c>
      <c r="R189" s="516" t="s">
        <v>412</v>
      </c>
      <c r="S189" s="516" t="s">
        <v>412</v>
      </c>
      <c r="T189" s="516" t="s">
        <v>412</v>
      </c>
      <c r="U189" s="516" t="s">
        <v>412</v>
      </c>
      <c r="V189" s="516" t="s">
        <v>412</v>
      </c>
      <c r="W189" s="516" t="s">
        <v>412</v>
      </c>
      <c r="X189" s="516" t="s">
        <v>412</v>
      </c>
      <c r="Y189" s="516" t="s">
        <v>412</v>
      </c>
      <c r="Z189" s="516" t="s">
        <v>412</v>
      </c>
      <c r="AA189" s="516" t="s">
        <v>412</v>
      </c>
      <c r="AB189" s="516" t="s">
        <v>412</v>
      </c>
      <c r="AC189" s="516" t="s">
        <v>412</v>
      </c>
      <c r="AD189" s="516" t="s">
        <v>412</v>
      </c>
      <c r="AE189" s="516" t="s">
        <v>412</v>
      </c>
      <c r="AF189" s="516" t="s">
        <v>412</v>
      </c>
      <c r="AG189" s="516" t="s">
        <v>412</v>
      </c>
      <c r="AH189" s="516" t="s">
        <v>412</v>
      </c>
      <c r="AI189" s="516" t="s">
        <v>412</v>
      </c>
      <c r="AJ189" s="516" t="s">
        <v>412</v>
      </c>
      <c r="AK189" s="516" t="s">
        <v>412</v>
      </c>
      <c r="AL189" s="516" t="s">
        <v>412</v>
      </c>
      <c r="AM189" s="516" t="s">
        <v>412</v>
      </c>
      <c r="AN189" s="516" t="s">
        <v>412</v>
      </c>
      <c r="AO189" s="516" t="s">
        <v>412</v>
      </c>
      <c r="AP189" s="516" t="s">
        <v>412</v>
      </c>
      <c r="AQ189" s="516" t="s">
        <v>412</v>
      </c>
      <c r="AR189" s="516" t="s">
        <v>412</v>
      </c>
      <c r="AS189" s="516" t="s">
        <v>412</v>
      </c>
      <c r="AT189" s="516" t="s">
        <v>412</v>
      </c>
      <c r="AU189" s="516" t="s">
        <v>412</v>
      </c>
      <c r="AV189" s="516" t="s">
        <v>412</v>
      </c>
      <c r="AW189" s="516" t="s">
        <v>412</v>
      </c>
      <c r="AX189" s="516" t="s">
        <v>412</v>
      </c>
      <c r="AY189" s="516" t="s">
        <v>412</v>
      </c>
      <c r="AZ189" s="516" t="s">
        <v>412</v>
      </c>
      <c r="BA189" s="516" t="s">
        <v>412</v>
      </c>
      <c r="BB189" s="516" t="s">
        <v>412</v>
      </c>
      <c r="BC189" s="516" t="s">
        <v>412</v>
      </c>
      <c r="BD189" s="513">
        <v>11</v>
      </c>
      <c r="BE189" s="513" t="s">
        <v>413</v>
      </c>
      <c r="BF189" s="513" t="s">
        <v>413</v>
      </c>
      <c r="BG189" s="513" t="s">
        <v>413</v>
      </c>
      <c r="BH189" s="513" t="s">
        <v>413</v>
      </c>
      <c r="BI189" s="513" t="s">
        <v>413</v>
      </c>
      <c r="BJ189" s="513" t="s">
        <v>413</v>
      </c>
      <c r="BK189" s="513" t="s">
        <v>413</v>
      </c>
      <c r="BL189" s="513" t="s">
        <v>413</v>
      </c>
      <c r="BM189" s="513" t="s">
        <v>413</v>
      </c>
      <c r="BN189" s="513" t="s">
        <v>413</v>
      </c>
      <c r="BO189" s="513" t="s">
        <v>413</v>
      </c>
      <c r="BP189" s="513" t="s">
        <v>413</v>
      </c>
      <c r="BQ189" s="513" t="s">
        <v>413</v>
      </c>
      <c r="BR189" s="513" t="s">
        <v>413</v>
      </c>
      <c r="BS189" s="513" t="s">
        <v>413</v>
      </c>
      <c r="BT189" s="513">
        <v>1</v>
      </c>
      <c r="BU189" s="513"/>
      <c r="BV189" s="513"/>
      <c r="BW189" s="513"/>
      <c r="BX189" s="513"/>
      <c r="BY189" s="513"/>
      <c r="BZ189" s="513"/>
      <c r="CA189" s="513"/>
      <c r="CB189" s="513"/>
      <c r="CC189" s="513"/>
      <c r="CD189" s="513"/>
      <c r="CE189" s="513"/>
      <c r="CF189" s="513"/>
      <c r="CG189" s="513"/>
      <c r="CH189" s="513"/>
      <c r="CI189" s="513"/>
      <c r="CJ189" s="515">
        <v>26400</v>
      </c>
      <c r="CK189" s="515"/>
      <c r="CL189" s="515"/>
      <c r="CM189" s="515"/>
      <c r="CN189" s="515"/>
      <c r="CO189" s="515"/>
      <c r="CP189" s="515"/>
      <c r="CQ189" s="515"/>
      <c r="CR189" s="515"/>
      <c r="CS189" s="515"/>
      <c r="CT189" s="515"/>
      <c r="CU189" s="515"/>
      <c r="CV189" s="515"/>
      <c r="CW189" s="515"/>
      <c r="CX189" s="515"/>
      <c r="CY189" s="515"/>
      <c r="CZ189" s="515"/>
      <c r="DA189" s="515"/>
    </row>
    <row r="190" spans="1:131" s="136" customFormat="1" ht="26.25" customHeight="1" x14ac:dyDescent="0.25">
      <c r="A190" s="514"/>
      <c r="B190" s="514"/>
      <c r="C190" s="514"/>
      <c r="D190" s="514"/>
      <c r="E190" s="514"/>
      <c r="F190" s="514"/>
      <c r="G190" s="514"/>
      <c r="H190" s="516" t="s">
        <v>684</v>
      </c>
      <c r="I190" s="516" t="s">
        <v>412</v>
      </c>
      <c r="J190" s="516" t="s">
        <v>412</v>
      </c>
      <c r="K190" s="516" t="s">
        <v>412</v>
      </c>
      <c r="L190" s="516" t="s">
        <v>412</v>
      </c>
      <c r="M190" s="516" t="s">
        <v>412</v>
      </c>
      <c r="N190" s="516" t="s">
        <v>412</v>
      </c>
      <c r="O190" s="516" t="s">
        <v>412</v>
      </c>
      <c r="P190" s="516" t="s">
        <v>412</v>
      </c>
      <c r="Q190" s="516" t="s">
        <v>412</v>
      </c>
      <c r="R190" s="516" t="s">
        <v>412</v>
      </c>
      <c r="S190" s="516" t="s">
        <v>412</v>
      </c>
      <c r="T190" s="516" t="s">
        <v>412</v>
      </c>
      <c r="U190" s="516" t="s">
        <v>412</v>
      </c>
      <c r="V190" s="516" t="s">
        <v>412</v>
      </c>
      <c r="W190" s="516" t="s">
        <v>412</v>
      </c>
      <c r="X190" s="516" t="s">
        <v>412</v>
      </c>
      <c r="Y190" s="516" t="s">
        <v>412</v>
      </c>
      <c r="Z190" s="516" t="s">
        <v>412</v>
      </c>
      <c r="AA190" s="516" t="s">
        <v>412</v>
      </c>
      <c r="AB190" s="516" t="s">
        <v>412</v>
      </c>
      <c r="AC190" s="516" t="s">
        <v>412</v>
      </c>
      <c r="AD190" s="516" t="s">
        <v>412</v>
      </c>
      <c r="AE190" s="516" t="s">
        <v>412</v>
      </c>
      <c r="AF190" s="516" t="s">
        <v>412</v>
      </c>
      <c r="AG190" s="516" t="s">
        <v>412</v>
      </c>
      <c r="AH190" s="516" t="s">
        <v>412</v>
      </c>
      <c r="AI190" s="516" t="s">
        <v>412</v>
      </c>
      <c r="AJ190" s="516" t="s">
        <v>412</v>
      </c>
      <c r="AK190" s="516" t="s">
        <v>412</v>
      </c>
      <c r="AL190" s="516" t="s">
        <v>412</v>
      </c>
      <c r="AM190" s="516" t="s">
        <v>412</v>
      </c>
      <c r="AN190" s="516" t="s">
        <v>412</v>
      </c>
      <c r="AO190" s="516" t="s">
        <v>412</v>
      </c>
      <c r="AP190" s="516" t="s">
        <v>412</v>
      </c>
      <c r="AQ190" s="516" t="s">
        <v>412</v>
      </c>
      <c r="AR190" s="516" t="s">
        <v>412</v>
      </c>
      <c r="AS190" s="516" t="s">
        <v>412</v>
      </c>
      <c r="AT190" s="516" t="s">
        <v>412</v>
      </c>
      <c r="AU190" s="516" t="s">
        <v>412</v>
      </c>
      <c r="AV190" s="516" t="s">
        <v>412</v>
      </c>
      <c r="AW190" s="516" t="s">
        <v>412</v>
      </c>
      <c r="AX190" s="516" t="s">
        <v>412</v>
      </c>
      <c r="AY190" s="516" t="s">
        <v>412</v>
      </c>
      <c r="AZ190" s="516" t="s">
        <v>412</v>
      </c>
      <c r="BA190" s="516" t="s">
        <v>412</v>
      </c>
      <c r="BB190" s="516" t="s">
        <v>412</v>
      </c>
      <c r="BC190" s="516" t="s">
        <v>412</v>
      </c>
      <c r="BD190" s="513">
        <v>2</v>
      </c>
      <c r="BE190" s="513" t="s">
        <v>413</v>
      </c>
      <c r="BF190" s="513" t="s">
        <v>413</v>
      </c>
      <c r="BG190" s="513" t="s">
        <v>413</v>
      </c>
      <c r="BH190" s="513" t="s">
        <v>413</v>
      </c>
      <c r="BI190" s="513" t="s">
        <v>413</v>
      </c>
      <c r="BJ190" s="513" t="s">
        <v>413</v>
      </c>
      <c r="BK190" s="513" t="s">
        <v>413</v>
      </c>
      <c r="BL190" s="513" t="s">
        <v>413</v>
      </c>
      <c r="BM190" s="513" t="s">
        <v>413</v>
      </c>
      <c r="BN190" s="513" t="s">
        <v>413</v>
      </c>
      <c r="BO190" s="513" t="s">
        <v>413</v>
      </c>
      <c r="BP190" s="513" t="s">
        <v>413</v>
      </c>
      <c r="BQ190" s="513" t="s">
        <v>413</v>
      </c>
      <c r="BR190" s="513" t="s">
        <v>413</v>
      </c>
      <c r="BS190" s="513" t="s">
        <v>413</v>
      </c>
      <c r="BT190" s="513">
        <v>1</v>
      </c>
      <c r="BU190" s="513"/>
      <c r="BV190" s="513"/>
      <c r="BW190" s="513"/>
      <c r="BX190" s="513"/>
      <c r="BY190" s="513"/>
      <c r="BZ190" s="513"/>
      <c r="CA190" s="513"/>
      <c r="CB190" s="513"/>
      <c r="CC190" s="513"/>
      <c r="CD190" s="513"/>
      <c r="CE190" s="513"/>
      <c r="CF190" s="513"/>
      <c r="CG190" s="513"/>
      <c r="CH190" s="513"/>
      <c r="CI190" s="513"/>
      <c r="CJ190" s="515">
        <v>7000</v>
      </c>
      <c r="CK190" s="515"/>
      <c r="CL190" s="515"/>
      <c r="CM190" s="515"/>
      <c r="CN190" s="515"/>
      <c r="CO190" s="515"/>
      <c r="CP190" s="515"/>
      <c r="CQ190" s="515"/>
      <c r="CR190" s="515"/>
      <c r="CS190" s="515"/>
      <c r="CT190" s="515"/>
      <c r="CU190" s="515"/>
      <c r="CV190" s="515"/>
      <c r="CW190" s="515"/>
      <c r="CX190" s="515"/>
      <c r="CY190" s="515"/>
      <c r="CZ190" s="515"/>
      <c r="DA190" s="515"/>
    </row>
    <row r="191" spans="1:131" s="136" customFormat="1" ht="26.25" customHeight="1" x14ac:dyDescent="0.25">
      <c r="A191" s="514"/>
      <c r="B191" s="514"/>
      <c r="C191" s="514"/>
      <c r="D191" s="514"/>
      <c r="E191" s="514"/>
      <c r="F191" s="514"/>
      <c r="G191" s="514"/>
      <c r="H191" s="516" t="s">
        <v>685</v>
      </c>
      <c r="I191" s="516" t="s">
        <v>414</v>
      </c>
      <c r="J191" s="516" t="s">
        <v>414</v>
      </c>
      <c r="K191" s="516" t="s">
        <v>414</v>
      </c>
      <c r="L191" s="516" t="s">
        <v>414</v>
      </c>
      <c r="M191" s="516" t="s">
        <v>414</v>
      </c>
      <c r="N191" s="516" t="s">
        <v>414</v>
      </c>
      <c r="O191" s="516" t="s">
        <v>414</v>
      </c>
      <c r="P191" s="516" t="s">
        <v>414</v>
      </c>
      <c r="Q191" s="516" t="s">
        <v>414</v>
      </c>
      <c r="R191" s="516" t="s">
        <v>414</v>
      </c>
      <c r="S191" s="516" t="s">
        <v>414</v>
      </c>
      <c r="T191" s="516" t="s">
        <v>414</v>
      </c>
      <c r="U191" s="516" t="s">
        <v>414</v>
      </c>
      <c r="V191" s="516" t="s">
        <v>414</v>
      </c>
      <c r="W191" s="516" t="s">
        <v>414</v>
      </c>
      <c r="X191" s="516" t="s">
        <v>414</v>
      </c>
      <c r="Y191" s="516" t="s">
        <v>414</v>
      </c>
      <c r="Z191" s="516" t="s">
        <v>414</v>
      </c>
      <c r="AA191" s="516" t="s">
        <v>414</v>
      </c>
      <c r="AB191" s="516" t="s">
        <v>414</v>
      </c>
      <c r="AC191" s="516" t="s">
        <v>414</v>
      </c>
      <c r="AD191" s="516" t="s">
        <v>414</v>
      </c>
      <c r="AE191" s="516" t="s">
        <v>414</v>
      </c>
      <c r="AF191" s="516" t="s">
        <v>414</v>
      </c>
      <c r="AG191" s="516" t="s">
        <v>414</v>
      </c>
      <c r="AH191" s="516" t="s">
        <v>414</v>
      </c>
      <c r="AI191" s="516" t="s">
        <v>414</v>
      </c>
      <c r="AJ191" s="516" t="s">
        <v>414</v>
      </c>
      <c r="AK191" s="516" t="s">
        <v>414</v>
      </c>
      <c r="AL191" s="516" t="s">
        <v>414</v>
      </c>
      <c r="AM191" s="516" t="s">
        <v>414</v>
      </c>
      <c r="AN191" s="516" t="s">
        <v>414</v>
      </c>
      <c r="AO191" s="516" t="s">
        <v>414</v>
      </c>
      <c r="AP191" s="516" t="s">
        <v>414</v>
      </c>
      <c r="AQ191" s="516" t="s">
        <v>414</v>
      </c>
      <c r="AR191" s="516" t="s">
        <v>414</v>
      </c>
      <c r="AS191" s="516" t="s">
        <v>414</v>
      </c>
      <c r="AT191" s="516" t="s">
        <v>414</v>
      </c>
      <c r="AU191" s="516" t="s">
        <v>414</v>
      </c>
      <c r="AV191" s="516" t="s">
        <v>414</v>
      </c>
      <c r="AW191" s="516" t="s">
        <v>414</v>
      </c>
      <c r="AX191" s="516" t="s">
        <v>414</v>
      </c>
      <c r="AY191" s="516" t="s">
        <v>414</v>
      </c>
      <c r="AZ191" s="516" t="s">
        <v>414</v>
      </c>
      <c r="BA191" s="516" t="s">
        <v>414</v>
      </c>
      <c r="BB191" s="516" t="s">
        <v>414</v>
      </c>
      <c r="BC191" s="516" t="s">
        <v>414</v>
      </c>
      <c r="BD191" s="513">
        <v>10</v>
      </c>
      <c r="BE191" s="513">
        <v>10</v>
      </c>
      <c r="BF191" s="513">
        <v>10</v>
      </c>
      <c r="BG191" s="513">
        <v>10</v>
      </c>
      <c r="BH191" s="513">
        <v>10</v>
      </c>
      <c r="BI191" s="513">
        <v>10</v>
      </c>
      <c r="BJ191" s="513">
        <v>10</v>
      </c>
      <c r="BK191" s="513">
        <v>10</v>
      </c>
      <c r="BL191" s="513">
        <v>10</v>
      </c>
      <c r="BM191" s="513">
        <v>10</v>
      </c>
      <c r="BN191" s="513">
        <v>10</v>
      </c>
      <c r="BO191" s="513">
        <v>10</v>
      </c>
      <c r="BP191" s="513">
        <v>10</v>
      </c>
      <c r="BQ191" s="513">
        <v>10</v>
      </c>
      <c r="BR191" s="513">
        <v>10</v>
      </c>
      <c r="BS191" s="513">
        <v>10</v>
      </c>
      <c r="BT191" s="513">
        <v>1</v>
      </c>
      <c r="BU191" s="513"/>
      <c r="BV191" s="513"/>
      <c r="BW191" s="513"/>
      <c r="BX191" s="513"/>
      <c r="BY191" s="513"/>
      <c r="BZ191" s="513"/>
      <c r="CA191" s="513"/>
      <c r="CB191" s="513"/>
      <c r="CC191" s="513"/>
      <c r="CD191" s="513"/>
      <c r="CE191" s="513"/>
      <c r="CF191" s="513"/>
      <c r="CG191" s="513"/>
      <c r="CH191" s="513"/>
      <c r="CI191" s="513"/>
      <c r="CJ191" s="515">
        <v>15000</v>
      </c>
      <c r="CK191" s="515">
        <v>15000</v>
      </c>
      <c r="CL191" s="515">
        <v>15000</v>
      </c>
      <c r="CM191" s="515">
        <v>15000</v>
      </c>
      <c r="CN191" s="515">
        <v>15000</v>
      </c>
      <c r="CO191" s="515">
        <v>15000</v>
      </c>
      <c r="CP191" s="515">
        <v>15000</v>
      </c>
      <c r="CQ191" s="515">
        <v>15000</v>
      </c>
      <c r="CR191" s="515">
        <v>15000</v>
      </c>
      <c r="CS191" s="515">
        <v>15000</v>
      </c>
      <c r="CT191" s="515">
        <v>15000</v>
      </c>
      <c r="CU191" s="515">
        <v>15000</v>
      </c>
      <c r="CV191" s="515">
        <v>15000</v>
      </c>
      <c r="CW191" s="515">
        <v>15000</v>
      </c>
      <c r="CX191" s="515">
        <v>15000</v>
      </c>
      <c r="CY191" s="515">
        <v>15000</v>
      </c>
      <c r="CZ191" s="515">
        <v>15000</v>
      </c>
      <c r="DA191" s="515">
        <v>15000</v>
      </c>
      <c r="DK191" s="136">
        <v>15000</v>
      </c>
      <c r="DL191" s="136">
        <v>15000</v>
      </c>
      <c r="DM191" s="136">
        <v>15000</v>
      </c>
      <c r="DN191" s="136">
        <v>15000</v>
      </c>
      <c r="DO191" s="136">
        <v>15000</v>
      </c>
      <c r="DP191" s="136">
        <v>15000</v>
      </c>
      <c r="DQ191" s="136">
        <v>15000</v>
      </c>
      <c r="DR191" s="136">
        <v>15000</v>
      </c>
      <c r="DS191" s="136">
        <v>15000</v>
      </c>
      <c r="DT191" s="136">
        <v>15000</v>
      </c>
      <c r="DU191" s="136">
        <v>15000</v>
      </c>
      <c r="DV191" s="136">
        <v>15000</v>
      </c>
      <c r="DW191" s="136">
        <v>15000</v>
      </c>
      <c r="DX191" s="136">
        <v>15000</v>
      </c>
      <c r="DY191" s="136">
        <v>15000</v>
      </c>
      <c r="DZ191" s="136">
        <v>15000</v>
      </c>
      <c r="EA191" s="136">
        <v>15000</v>
      </c>
    </row>
    <row r="192" spans="1:131" s="136" customFormat="1" ht="26.25" customHeight="1" x14ac:dyDescent="0.25">
      <c r="A192" s="514"/>
      <c r="B192" s="514"/>
      <c r="C192" s="514"/>
      <c r="D192" s="514"/>
      <c r="E192" s="514"/>
      <c r="F192" s="514"/>
      <c r="G192" s="514"/>
      <c r="H192" s="516" t="s">
        <v>680</v>
      </c>
      <c r="I192" s="516" t="s">
        <v>414</v>
      </c>
      <c r="J192" s="516" t="s">
        <v>414</v>
      </c>
      <c r="K192" s="516" t="s">
        <v>414</v>
      </c>
      <c r="L192" s="516" t="s">
        <v>414</v>
      </c>
      <c r="M192" s="516" t="s">
        <v>414</v>
      </c>
      <c r="N192" s="516" t="s">
        <v>414</v>
      </c>
      <c r="O192" s="516" t="s">
        <v>414</v>
      </c>
      <c r="P192" s="516" t="s">
        <v>414</v>
      </c>
      <c r="Q192" s="516" t="s">
        <v>414</v>
      </c>
      <c r="R192" s="516" t="s">
        <v>414</v>
      </c>
      <c r="S192" s="516" t="s">
        <v>414</v>
      </c>
      <c r="T192" s="516" t="s">
        <v>414</v>
      </c>
      <c r="U192" s="516" t="s">
        <v>414</v>
      </c>
      <c r="V192" s="516" t="s">
        <v>414</v>
      </c>
      <c r="W192" s="516" t="s">
        <v>414</v>
      </c>
      <c r="X192" s="516" t="s">
        <v>414</v>
      </c>
      <c r="Y192" s="516" t="s">
        <v>414</v>
      </c>
      <c r="Z192" s="516" t="s">
        <v>414</v>
      </c>
      <c r="AA192" s="516" t="s">
        <v>414</v>
      </c>
      <c r="AB192" s="516" t="s">
        <v>414</v>
      </c>
      <c r="AC192" s="516" t="s">
        <v>414</v>
      </c>
      <c r="AD192" s="516" t="s">
        <v>414</v>
      </c>
      <c r="AE192" s="516" t="s">
        <v>414</v>
      </c>
      <c r="AF192" s="516" t="s">
        <v>414</v>
      </c>
      <c r="AG192" s="516" t="s">
        <v>414</v>
      </c>
      <c r="AH192" s="516" t="s">
        <v>414</v>
      </c>
      <c r="AI192" s="516" t="s">
        <v>414</v>
      </c>
      <c r="AJ192" s="516" t="s">
        <v>414</v>
      </c>
      <c r="AK192" s="516" t="s">
        <v>414</v>
      </c>
      <c r="AL192" s="516" t="s">
        <v>414</v>
      </c>
      <c r="AM192" s="516" t="s">
        <v>414</v>
      </c>
      <c r="AN192" s="516" t="s">
        <v>414</v>
      </c>
      <c r="AO192" s="516" t="s">
        <v>414</v>
      </c>
      <c r="AP192" s="516" t="s">
        <v>414</v>
      </c>
      <c r="AQ192" s="516" t="s">
        <v>414</v>
      </c>
      <c r="AR192" s="516" t="s">
        <v>414</v>
      </c>
      <c r="AS192" s="516" t="s">
        <v>414</v>
      </c>
      <c r="AT192" s="516" t="s">
        <v>414</v>
      </c>
      <c r="AU192" s="516" t="s">
        <v>414</v>
      </c>
      <c r="AV192" s="516" t="s">
        <v>414</v>
      </c>
      <c r="AW192" s="516" t="s">
        <v>414</v>
      </c>
      <c r="AX192" s="516" t="s">
        <v>414</v>
      </c>
      <c r="AY192" s="516" t="s">
        <v>414</v>
      </c>
      <c r="AZ192" s="516" t="s">
        <v>414</v>
      </c>
      <c r="BA192" s="516" t="s">
        <v>414</v>
      </c>
      <c r="BB192" s="516" t="s">
        <v>414</v>
      </c>
      <c r="BC192" s="516" t="s">
        <v>414</v>
      </c>
      <c r="BD192" s="513">
        <v>1</v>
      </c>
      <c r="BE192" s="513">
        <v>10</v>
      </c>
      <c r="BF192" s="513">
        <v>10</v>
      </c>
      <c r="BG192" s="513">
        <v>10</v>
      </c>
      <c r="BH192" s="513">
        <v>10</v>
      </c>
      <c r="BI192" s="513">
        <v>10</v>
      </c>
      <c r="BJ192" s="513">
        <v>10</v>
      </c>
      <c r="BK192" s="513">
        <v>10</v>
      </c>
      <c r="BL192" s="513">
        <v>10</v>
      </c>
      <c r="BM192" s="513">
        <v>10</v>
      </c>
      <c r="BN192" s="513">
        <v>10</v>
      </c>
      <c r="BO192" s="513">
        <v>10</v>
      </c>
      <c r="BP192" s="513">
        <v>10</v>
      </c>
      <c r="BQ192" s="513">
        <v>10</v>
      </c>
      <c r="BR192" s="513">
        <v>10</v>
      </c>
      <c r="BS192" s="513">
        <v>10</v>
      </c>
      <c r="BT192" s="513">
        <v>1</v>
      </c>
      <c r="BU192" s="513"/>
      <c r="BV192" s="513"/>
      <c r="BW192" s="513"/>
      <c r="BX192" s="513"/>
      <c r="BY192" s="513"/>
      <c r="BZ192" s="513"/>
      <c r="CA192" s="513"/>
      <c r="CB192" s="513"/>
      <c r="CC192" s="513"/>
      <c r="CD192" s="513"/>
      <c r="CE192" s="513"/>
      <c r="CF192" s="513"/>
      <c r="CG192" s="513"/>
      <c r="CH192" s="513"/>
      <c r="CI192" s="513"/>
      <c r="CJ192" s="515">
        <v>16000</v>
      </c>
      <c r="CK192" s="515">
        <v>15000</v>
      </c>
      <c r="CL192" s="515">
        <v>15000</v>
      </c>
      <c r="CM192" s="515">
        <v>15000</v>
      </c>
      <c r="CN192" s="515">
        <v>15000</v>
      </c>
      <c r="CO192" s="515">
        <v>15000</v>
      </c>
      <c r="CP192" s="515">
        <v>15000</v>
      </c>
      <c r="CQ192" s="515">
        <v>15000</v>
      </c>
      <c r="CR192" s="515">
        <v>15000</v>
      </c>
      <c r="CS192" s="515">
        <v>15000</v>
      </c>
      <c r="CT192" s="515">
        <v>15000</v>
      </c>
      <c r="CU192" s="515">
        <v>15000</v>
      </c>
      <c r="CV192" s="515">
        <v>15000</v>
      </c>
      <c r="CW192" s="515">
        <v>15000</v>
      </c>
      <c r="CX192" s="515">
        <v>15000</v>
      </c>
      <c r="CY192" s="515">
        <v>15000</v>
      </c>
      <c r="CZ192" s="515">
        <v>15000</v>
      </c>
      <c r="DA192" s="515">
        <v>15000</v>
      </c>
      <c r="DK192" s="136">
        <v>15000</v>
      </c>
      <c r="DL192" s="136">
        <v>15000</v>
      </c>
      <c r="DM192" s="136">
        <v>15000</v>
      </c>
      <c r="DN192" s="136">
        <v>15000</v>
      </c>
      <c r="DO192" s="136">
        <v>15000</v>
      </c>
      <c r="DP192" s="136">
        <v>15000</v>
      </c>
      <c r="DQ192" s="136">
        <v>15000</v>
      </c>
      <c r="DR192" s="136">
        <v>15000</v>
      </c>
      <c r="DS192" s="136">
        <v>15000</v>
      </c>
      <c r="DT192" s="136">
        <v>15000</v>
      </c>
      <c r="DU192" s="136">
        <v>15000</v>
      </c>
      <c r="DV192" s="136">
        <v>15000</v>
      </c>
      <c r="DW192" s="136">
        <v>15000</v>
      </c>
      <c r="DX192" s="136">
        <v>15000</v>
      </c>
      <c r="DY192" s="136">
        <v>15000</v>
      </c>
      <c r="DZ192" s="136">
        <v>15000</v>
      </c>
      <c r="EA192" s="136">
        <v>15000</v>
      </c>
    </row>
    <row r="193" spans="1:131" s="136" customFormat="1" ht="28.5" customHeight="1" x14ac:dyDescent="0.25">
      <c r="A193" s="514"/>
      <c r="B193" s="514"/>
      <c r="C193" s="514"/>
      <c r="D193" s="514"/>
      <c r="E193" s="514"/>
      <c r="F193" s="514"/>
      <c r="G193" s="514"/>
      <c r="H193" s="516" t="s">
        <v>719</v>
      </c>
      <c r="I193" s="516" t="s">
        <v>416</v>
      </c>
      <c r="J193" s="516" t="s">
        <v>416</v>
      </c>
      <c r="K193" s="516" t="s">
        <v>416</v>
      </c>
      <c r="L193" s="516" t="s">
        <v>416</v>
      </c>
      <c r="M193" s="516" t="s">
        <v>416</v>
      </c>
      <c r="N193" s="516" t="s">
        <v>416</v>
      </c>
      <c r="O193" s="516" t="s">
        <v>416</v>
      </c>
      <c r="P193" s="516" t="s">
        <v>416</v>
      </c>
      <c r="Q193" s="516" t="s">
        <v>416</v>
      </c>
      <c r="R193" s="516" t="s">
        <v>416</v>
      </c>
      <c r="S193" s="516" t="s">
        <v>416</v>
      </c>
      <c r="T193" s="516" t="s">
        <v>416</v>
      </c>
      <c r="U193" s="516" t="s">
        <v>416</v>
      </c>
      <c r="V193" s="516" t="s">
        <v>416</v>
      </c>
      <c r="W193" s="516" t="s">
        <v>416</v>
      </c>
      <c r="X193" s="516" t="s">
        <v>416</v>
      </c>
      <c r="Y193" s="516" t="s">
        <v>416</v>
      </c>
      <c r="Z193" s="516" t="s">
        <v>416</v>
      </c>
      <c r="AA193" s="516" t="s">
        <v>416</v>
      </c>
      <c r="AB193" s="516" t="s">
        <v>416</v>
      </c>
      <c r="AC193" s="516" t="s">
        <v>416</v>
      </c>
      <c r="AD193" s="516" t="s">
        <v>416</v>
      </c>
      <c r="AE193" s="516" t="s">
        <v>416</v>
      </c>
      <c r="AF193" s="516" t="s">
        <v>416</v>
      </c>
      <c r="AG193" s="516" t="s">
        <v>416</v>
      </c>
      <c r="AH193" s="516" t="s">
        <v>416</v>
      </c>
      <c r="AI193" s="516" t="s">
        <v>416</v>
      </c>
      <c r="AJ193" s="516" t="s">
        <v>416</v>
      </c>
      <c r="AK193" s="516" t="s">
        <v>416</v>
      </c>
      <c r="AL193" s="516" t="s">
        <v>416</v>
      </c>
      <c r="AM193" s="516" t="s">
        <v>416</v>
      </c>
      <c r="AN193" s="516" t="s">
        <v>416</v>
      </c>
      <c r="AO193" s="516" t="s">
        <v>416</v>
      </c>
      <c r="AP193" s="516" t="s">
        <v>416</v>
      </c>
      <c r="AQ193" s="516" t="s">
        <v>416</v>
      </c>
      <c r="AR193" s="516" t="s">
        <v>416</v>
      </c>
      <c r="AS193" s="516" t="s">
        <v>416</v>
      </c>
      <c r="AT193" s="516" t="s">
        <v>416</v>
      </c>
      <c r="AU193" s="516" t="s">
        <v>416</v>
      </c>
      <c r="AV193" s="516" t="s">
        <v>416</v>
      </c>
      <c r="AW193" s="516" t="s">
        <v>416</v>
      </c>
      <c r="AX193" s="516" t="s">
        <v>416</v>
      </c>
      <c r="AY193" s="516" t="s">
        <v>416</v>
      </c>
      <c r="AZ193" s="516" t="s">
        <v>416</v>
      </c>
      <c r="BA193" s="516" t="s">
        <v>416</v>
      </c>
      <c r="BB193" s="516" t="s">
        <v>416</v>
      </c>
      <c r="BC193" s="516" t="s">
        <v>416</v>
      </c>
      <c r="BD193" s="513">
        <v>100</v>
      </c>
      <c r="BE193" s="513" t="s">
        <v>417</v>
      </c>
      <c r="BF193" s="513" t="s">
        <v>417</v>
      </c>
      <c r="BG193" s="513" t="s">
        <v>417</v>
      </c>
      <c r="BH193" s="513" t="s">
        <v>417</v>
      </c>
      <c r="BI193" s="513" t="s">
        <v>417</v>
      </c>
      <c r="BJ193" s="513" t="s">
        <v>417</v>
      </c>
      <c r="BK193" s="513" t="s">
        <v>417</v>
      </c>
      <c r="BL193" s="513" t="s">
        <v>417</v>
      </c>
      <c r="BM193" s="513" t="s">
        <v>417</v>
      </c>
      <c r="BN193" s="513" t="s">
        <v>417</v>
      </c>
      <c r="BO193" s="513" t="s">
        <v>417</v>
      </c>
      <c r="BP193" s="513" t="s">
        <v>417</v>
      </c>
      <c r="BQ193" s="513" t="s">
        <v>417</v>
      </c>
      <c r="BR193" s="513" t="s">
        <v>417</v>
      </c>
      <c r="BS193" s="513" t="s">
        <v>417</v>
      </c>
      <c r="BT193" s="513">
        <v>1</v>
      </c>
      <c r="BU193" s="513"/>
      <c r="BV193" s="513"/>
      <c r="BW193" s="513"/>
      <c r="BX193" s="513"/>
      <c r="BY193" s="513"/>
      <c r="BZ193" s="513"/>
      <c r="CA193" s="513"/>
      <c r="CB193" s="513"/>
      <c r="CC193" s="513"/>
      <c r="CD193" s="513"/>
      <c r="CE193" s="513"/>
      <c r="CF193" s="513"/>
      <c r="CG193" s="513"/>
      <c r="CH193" s="513"/>
      <c r="CI193" s="513"/>
      <c r="CJ193" s="515">
        <v>6000</v>
      </c>
      <c r="CK193" s="515"/>
      <c r="CL193" s="515"/>
      <c r="CM193" s="515"/>
      <c r="CN193" s="515"/>
      <c r="CO193" s="515"/>
      <c r="CP193" s="515"/>
      <c r="CQ193" s="515"/>
      <c r="CR193" s="515"/>
      <c r="CS193" s="515"/>
      <c r="CT193" s="515"/>
      <c r="CU193" s="515"/>
      <c r="CV193" s="515"/>
      <c r="CW193" s="515"/>
      <c r="CX193" s="515"/>
      <c r="CY193" s="515"/>
      <c r="CZ193" s="515"/>
      <c r="DA193" s="515"/>
    </row>
    <row r="194" spans="1:131" s="136" customFormat="1" ht="23.25" customHeight="1" x14ac:dyDescent="0.25">
      <c r="A194" s="514"/>
      <c r="B194" s="514"/>
      <c r="C194" s="514"/>
      <c r="D194" s="514"/>
      <c r="E194" s="514"/>
      <c r="F194" s="514"/>
      <c r="G194" s="514"/>
      <c r="H194" s="516" t="s">
        <v>682</v>
      </c>
      <c r="I194" s="516" t="s">
        <v>419</v>
      </c>
      <c r="J194" s="516" t="s">
        <v>419</v>
      </c>
      <c r="K194" s="516" t="s">
        <v>419</v>
      </c>
      <c r="L194" s="516" t="s">
        <v>419</v>
      </c>
      <c r="M194" s="516" t="s">
        <v>419</v>
      </c>
      <c r="N194" s="516" t="s">
        <v>419</v>
      </c>
      <c r="O194" s="516" t="s">
        <v>419</v>
      </c>
      <c r="P194" s="516" t="s">
        <v>419</v>
      </c>
      <c r="Q194" s="516" t="s">
        <v>419</v>
      </c>
      <c r="R194" s="516" t="s">
        <v>419</v>
      </c>
      <c r="S194" s="516" t="s">
        <v>419</v>
      </c>
      <c r="T194" s="516" t="s">
        <v>419</v>
      </c>
      <c r="U194" s="516" t="s">
        <v>419</v>
      </c>
      <c r="V194" s="516" t="s">
        <v>419</v>
      </c>
      <c r="W194" s="516" t="s">
        <v>419</v>
      </c>
      <c r="X194" s="516" t="s">
        <v>419</v>
      </c>
      <c r="Y194" s="516" t="s">
        <v>419</v>
      </c>
      <c r="Z194" s="516" t="s">
        <v>419</v>
      </c>
      <c r="AA194" s="516" t="s">
        <v>419</v>
      </c>
      <c r="AB194" s="516" t="s">
        <v>419</v>
      </c>
      <c r="AC194" s="516" t="s">
        <v>419</v>
      </c>
      <c r="AD194" s="516" t="s">
        <v>419</v>
      </c>
      <c r="AE194" s="516" t="s">
        <v>419</v>
      </c>
      <c r="AF194" s="516" t="s">
        <v>419</v>
      </c>
      <c r="AG194" s="516" t="s">
        <v>419</v>
      </c>
      <c r="AH194" s="516" t="s">
        <v>419</v>
      </c>
      <c r="AI194" s="516" t="s">
        <v>419</v>
      </c>
      <c r="AJ194" s="516" t="s">
        <v>419</v>
      </c>
      <c r="AK194" s="516" t="s">
        <v>419</v>
      </c>
      <c r="AL194" s="516" t="s">
        <v>419</v>
      </c>
      <c r="AM194" s="516" t="s">
        <v>419</v>
      </c>
      <c r="AN194" s="516" t="s">
        <v>419</v>
      </c>
      <c r="AO194" s="516" t="s">
        <v>419</v>
      </c>
      <c r="AP194" s="516" t="s">
        <v>419</v>
      </c>
      <c r="AQ194" s="516" t="s">
        <v>419</v>
      </c>
      <c r="AR194" s="516" t="s">
        <v>419</v>
      </c>
      <c r="AS194" s="516" t="s">
        <v>419</v>
      </c>
      <c r="AT194" s="516" t="s">
        <v>419</v>
      </c>
      <c r="AU194" s="516" t="s">
        <v>419</v>
      </c>
      <c r="AV194" s="516" t="s">
        <v>419</v>
      </c>
      <c r="AW194" s="516" t="s">
        <v>419</v>
      </c>
      <c r="AX194" s="516" t="s">
        <v>419</v>
      </c>
      <c r="AY194" s="516" t="s">
        <v>419</v>
      </c>
      <c r="AZ194" s="516" t="s">
        <v>419</v>
      </c>
      <c r="BA194" s="516" t="s">
        <v>419</v>
      </c>
      <c r="BB194" s="516" t="s">
        <v>419</v>
      </c>
      <c r="BC194" s="516" t="s">
        <v>419</v>
      </c>
      <c r="BD194" s="513">
        <v>10</v>
      </c>
      <c r="BE194" s="513">
        <v>100</v>
      </c>
      <c r="BF194" s="513">
        <v>100</v>
      </c>
      <c r="BG194" s="513">
        <v>100</v>
      </c>
      <c r="BH194" s="513">
        <v>100</v>
      </c>
      <c r="BI194" s="513">
        <v>100</v>
      </c>
      <c r="BJ194" s="513">
        <v>100</v>
      </c>
      <c r="BK194" s="513">
        <v>100</v>
      </c>
      <c r="BL194" s="513">
        <v>100</v>
      </c>
      <c r="BM194" s="513">
        <v>100</v>
      </c>
      <c r="BN194" s="513">
        <v>100</v>
      </c>
      <c r="BO194" s="513">
        <v>100</v>
      </c>
      <c r="BP194" s="513">
        <v>100</v>
      </c>
      <c r="BQ194" s="513">
        <v>100</v>
      </c>
      <c r="BR194" s="513">
        <v>100</v>
      </c>
      <c r="BS194" s="513">
        <v>100</v>
      </c>
      <c r="BT194" s="513">
        <v>1</v>
      </c>
      <c r="BU194" s="513"/>
      <c r="BV194" s="513"/>
      <c r="BW194" s="513"/>
      <c r="BX194" s="513"/>
      <c r="BY194" s="513"/>
      <c r="BZ194" s="513"/>
      <c r="CA194" s="513"/>
      <c r="CB194" s="513"/>
      <c r="CC194" s="513"/>
      <c r="CD194" s="513"/>
      <c r="CE194" s="513"/>
      <c r="CF194" s="513"/>
      <c r="CG194" s="513"/>
      <c r="CH194" s="513"/>
      <c r="CI194" s="513"/>
      <c r="CJ194" s="515">
        <v>20000</v>
      </c>
      <c r="CK194" s="515">
        <v>6000</v>
      </c>
      <c r="CL194" s="515">
        <v>6000</v>
      </c>
      <c r="CM194" s="515">
        <v>6000</v>
      </c>
      <c r="CN194" s="515">
        <v>6000</v>
      </c>
      <c r="CO194" s="515">
        <v>6000</v>
      </c>
      <c r="CP194" s="515">
        <v>6000</v>
      </c>
      <c r="CQ194" s="515">
        <v>6000</v>
      </c>
      <c r="CR194" s="515">
        <v>6000</v>
      </c>
      <c r="CS194" s="515">
        <v>6000</v>
      </c>
      <c r="CT194" s="515">
        <v>6000</v>
      </c>
      <c r="CU194" s="515">
        <v>6000</v>
      </c>
      <c r="CV194" s="515">
        <v>6000</v>
      </c>
      <c r="CW194" s="515">
        <v>6000</v>
      </c>
      <c r="CX194" s="515">
        <v>6000</v>
      </c>
      <c r="CY194" s="515">
        <v>6000</v>
      </c>
      <c r="CZ194" s="515">
        <v>6000</v>
      </c>
      <c r="DA194" s="515">
        <v>6000</v>
      </c>
      <c r="DK194" s="136">
        <v>6000</v>
      </c>
      <c r="DL194" s="136">
        <v>6000</v>
      </c>
      <c r="DM194" s="136">
        <v>6000</v>
      </c>
      <c r="DN194" s="136">
        <v>6000</v>
      </c>
      <c r="DO194" s="136">
        <v>6000</v>
      </c>
      <c r="DP194" s="136">
        <v>6000</v>
      </c>
      <c r="DQ194" s="136">
        <v>6000</v>
      </c>
      <c r="DR194" s="136">
        <v>6000</v>
      </c>
      <c r="DS194" s="136">
        <v>6000</v>
      </c>
      <c r="DT194" s="136">
        <v>6000</v>
      </c>
      <c r="DU194" s="136">
        <v>6000</v>
      </c>
      <c r="DV194" s="136">
        <v>6000</v>
      </c>
      <c r="DW194" s="136">
        <v>6000</v>
      </c>
      <c r="DX194" s="136">
        <v>6000</v>
      </c>
      <c r="DY194" s="136">
        <v>6000</v>
      </c>
      <c r="DZ194" s="136">
        <v>6000</v>
      </c>
      <c r="EA194" s="136">
        <v>6000</v>
      </c>
    </row>
    <row r="195" spans="1:131" s="136" customFormat="1" ht="23.25" customHeight="1" x14ac:dyDescent="0.25">
      <c r="A195" s="514"/>
      <c r="B195" s="514"/>
      <c r="C195" s="514"/>
      <c r="D195" s="514"/>
      <c r="E195" s="514"/>
      <c r="F195" s="514"/>
      <c r="G195" s="514"/>
      <c r="H195" s="516" t="s">
        <v>422</v>
      </c>
      <c r="I195" s="516" t="s">
        <v>422</v>
      </c>
      <c r="J195" s="516" t="s">
        <v>422</v>
      </c>
      <c r="K195" s="516" t="s">
        <v>422</v>
      </c>
      <c r="L195" s="516" t="s">
        <v>422</v>
      </c>
      <c r="M195" s="516" t="s">
        <v>422</v>
      </c>
      <c r="N195" s="516" t="s">
        <v>422</v>
      </c>
      <c r="O195" s="516" t="s">
        <v>422</v>
      </c>
      <c r="P195" s="516" t="s">
        <v>422</v>
      </c>
      <c r="Q195" s="516" t="s">
        <v>422</v>
      </c>
      <c r="R195" s="516" t="s">
        <v>422</v>
      </c>
      <c r="S195" s="516" t="s">
        <v>422</v>
      </c>
      <c r="T195" s="516" t="s">
        <v>422</v>
      </c>
      <c r="U195" s="516" t="s">
        <v>422</v>
      </c>
      <c r="V195" s="516" t="s">
        <v>422</v>
      </c>
      <c r="W195" s="516" t="s">
        <v>422</v>
      </c>
      <c r="X195" s="516" t="s">
        <v>422</v>
      </c>
      <c r="Y195" s="516" t="s">
        <v>422</v>
      </c>
      <c r="Z195" s="516" t="s">
        <v>422</v>
      </c>
      <c r="AA195" s="516" t="s">
        <v>422</v>
      </c>
      <c r="AB195" s="516" t="s">
        <v>422</v>
      </c>
      <c r="AC195" s="516" t="s">
        <v>422</v>
      </c>
      <c r="AD195" s="516" t="s">
        <v>422</v>
      </c>
      <c r="AE195" s="516" t="s">
        <v>422</v>
      </c>
      <c r="AF195" s="516" t="s">
        <v>422</v>
      </c>
      <c r="AG195" s="516" t="s">
        <v>422</v>
      </c>
      <c r="AH195" s="516" t="s">
        <v>422</v>
      </c>
      <c r="AI195" s="516" t="s">
        <v>422</v>
      </c>
      <c r="AJ195" s="516" t="s">
        <v>422</v>
      </c>
      <c r="AK195" s="516" t="s">
        <v>422</v>
      </c>
      <c r="AL195" s="516" t="s">
        <v>422</v>
      </c>
      <c r="AM195" s="516" t="s">
        <v>422</v>
      </c>
      <c r="AN195" s="516" t="s">
        <v>422</v>
      </c>
      <c r="AO195" s="516" t="s">
        <v>422</v>
      </c>
      <c r="AP195" s="516" t="s">
        <v>422</v>
      </c>
      <c r="AQ195" s="516" t="s">
        <v>422</v>
      </c>
      <c r="AR195" s="516" t="s">
        <v>422</v>
      </c>
      <c r="AS195" s="516" t="s">
        <v>422</v>
      </c>
      <c r="AT195" s="516" t="s">
        <v>422</v>
      </c>
      <c r="AU195" s="516" t="s">
        <v>422</v>
      </c>
      <c r="AV195" s="516" t="s">
        <v>422</v>
      </c>
      <c r="AW195" s="516" t="s">
        <v>422</v>
      </c>
      <c r="AX195" s="516" t="s">
        <v>422</v>
      </c>
      <c r="AY195" s="516" t="s">
        <v>422</v>
      </c>
      <c r="AZ195" s="516" t="s">
        <v>422</v>
      </c>
      <c r="BA195" s="516" t="s">
        <v>422</v>
      </c>
      <c r="BB195" s="516" t="s">
        <v>422</v>
      </c>
      <c r="BC195" s="516" t="s">
        <v>422</v>
      </c>
      <c r="BD195" s="513">
        <v>1</v>
      </c>
      <c r="BE195" s="513">
        <v>70</v>
      </c>
      <c r="BF195" s="513">
        <v>70</v>
      </c>
      <c r="BG195" s="513">
        <v>70</v>
      </c>
      <c r="BH195" s="513">
        <v>70</v>
      </c>
      <c r="BI195" s="513">
        <v>70</v>
      </c>
      <c r="BJ195" s="513">
        <v>70</v>
      </c>
      <c r="BK195" s="513">
        <v>70</v>
      </c>
      <c r="BL195" s="513">
        <v>70</v>
      </c>
      <c r="BM195" s="513">
        <v>70</v>
      </c>
      <c r="BN195" s="513">
        <v>70</v>
      </c>
      <c r="BO195" s="513">
        <v>70</v>
      </c>
      <c r="BP195" s="513">
        <v>70</v>
      </c>
      <c r="BQ195" s="513">
        <v>70</v>
      </c>
      <c r="BR195" s="513">
        <v>70</v>
      </c>
      <c r="BS195" s="513">
        <v>70</v>
      </c>
      <c r="BT195" s="513">
        <v>1</v>
      </c>
      <c r="BU195" s="513"/>
      <c r="BV195" s="513"/>
      <c r="BW195" s="513"/>
      <c r="BX195" s="513"/>
      <c r="BY195" s="513"/>
      <c r="BZ195" s="513"/>
      <c r="CA195" s="513"/>
      <c r="CB195" s="513"/>
      <c r="CC195" s="513"/>
      <c r="CD195" s="513"/>
      <c r="CE195" s="513"/>
      <c r="CF195" s="513"/>
      <c r="CG195" s="513"/>
      <c r="CH195" s="513"/>
      <c r="CI195" s="513"/>
      <c r="CJ195" s="515">
        <v>63000</v>
      </c>
      <c r="CK195" s="515">
        <v>45000.200000000004</v>
      </c>
      <c r="CL195" s="515">
        <v>45000.200000000004</v>
      </c>
      <c r="CM195" s="515">
        <v>45000.200000000004</v>
      </c>
      <c r="CN195" s="515">
        <v>45000.200000000004</v>
      </c>
      <c r="CO195" s="515">
        <v>45000.200000000004</v>
      </c>
      <c r="CP195" s="515">
        <v>45000.200000000004</v>
      </c>
      <c r="CQ195" s="515">
        <v>45000.200000000004</v>
      </c>
      <c r="CR195" s="515">
        <v>45000.200000000004</v>
      </c>
      <c r="CS195" s="515">
        <v>45000.200000000004</v>
      </c>
      <c r="CT195" s="515">
        <v>45000.200000000004</v>
      </c>
      <c r="CU195" s="515">
        <v>45000.200000000004</v>
      </c>
      <c r="CV195" s="515">
        <v>45000.200000000004</v>
      </c>
      <c r="CW195" s="515">
        <v>45000.200000000004</v>
      </c>
      <c r="CX195" s="515">
        <v>45000.200000000004</v>
      </c>
      <c r="CY195" s="515">
        <v>45000.200000000004</v>
      </c>
      <c r="CZ195" s="515">
        <v>45000.200000000004</v>
      </c>
      <c r="DA195" s="515">
        <v>45000.200000000004</v>
      </c>
      <c r="DK195" s="136">
        <v>45000.200000000004</v>
      </c>
      <c r="DL195" s="136">
        <v>45000.200000000004</v>
      </c>
      <c r="DM195" s="136">
        <v>45000.200000000004</v>
      </c>
      <c r="DN195" s="136">
        <v>45000.200000000004</v>
      </c>
      <c r="DO195" s="136">
        <v>45000.200000000004</v>
      </c>
      <c r="DP195" s="136">
        <v>45000.200000000004</v>
      </c>
      <c r="DQ195" s="136">
        <v>45000.200000000004</v>
      </c>
      <c r="DR195" s="136">
        <v>45000.200000000004</v>
      </c>
      <c r="DS195" s="136">
        <v>45000.200000000004</v>
      </c>
      <c r="DT195" s="136">
        <v>45000.200000000004</v>
      </c>
      <c r="DU195" s="136">
        <v>45000.200000000004</v>
      </c>
      <c r="DV195" s="136">
        <v>45000.200000000004</v>
      </c>
      <c r="DW195" s="136">
        <v>45000.200000000004</v>
      </c>
      <c r="DX195" s="136">
        <v>45000.200000000004</v>
      </c>
      <c r="DY195" s="136">
        <v>45000.200000000004</v>
      </c>
      <c r="DZ195" s="136">
        <v>45000.200000000004</v>
      </c>
      <c r="EA195" s="136">
        <v>45000.200000000004</v>
      </c>
    </row>
    <row r="196" spans="1:131" s="136" customFormat="1" ht="42.75" customHeight="1" x14ac:dyDescent="0.25">
      <c r="A196" s="514"/>
      <c r="B196" s="514"/>
      <c r="C196" s="514"/>
      <c r="D196" s="514"/>
      <c r="E196" s="514"/>
      <c r="F196" s="514"/>
      <c r="G196" s="514"/>
      <c r="H196" s="516" t="s">
        <v>404</v>
      </c>
      <c r="I196" s="516" t="s">
        <v>404</v>
      </c>
      <c r="J196" s="516" t="s">
        <v>404</v>
      </c>
      <c r="K196" s="516" t="s">
        <v>404</v>
      </c>
      <c r="L196" s="516" t="s">
        <v>404</v>
      </c>
      <c r="M196" s="516" t="s">
        <v>404</v>
      </c>
      <c r="N196" s="516" t="s">
        <v>404</v>
      </c>
      <c r="O196" s="516" t="s">
        <v>404</v>
      </c>
      <c r="P196" s="516" t="s">
        <v>404</v>
      </c>
      <c r="Q196" s="516" t="s">
        <v>404</v>
      </c>
      <c r="R196" s="516" t="s">
        <v>404</v>
      </c>
      <c r="S196" s="516" t="s">
        <v>404</v>
      </c>
      <c r="T196" s="516" t="s">
        <v>404</v>
      </c>
      <c r="U196" s="516" t="s">
        <v>404</v>
      </c>
      <c r="V196" s="516" t="s">
        <v>404</v>
      </c>
      <c r="W196" s="516" t="s">
        <v>404</v>
      </c>
      <c r="X196" s="516" t="s">
        <v>404</v>
      </c>
      <c r="Y196" s="516" t="s">
        <v>404</v>
      </c>
      <c r="Z196" s="516" t="s">
        <v>404</v>
      </c>
      <c r="AA196" s="516" t="s">
        <v>404</v>
      </c>
      <c r="AB196" s="516" t="s">
        <v>404</v>
      </c>
      <c r="AC196" s="516" t="s">
        <v>404</v>
      </c>
      <c r="AD196" s="516" t="s">
        <v>404</v>
      </c>
      <c r="AE196" s="516" t="s">
        <v>404</v>
      </c>
      <c r="AF196" s="516" t="s">
        <v>404</v>
      </c>
      <c r="AG196" s="516" t="s">
        <v>404</v>
      </c>
      <c r="AH196" s="516" t="s">
        <v>404</v>
      </c>
      <c r="AI196" s="516" t="s">
        <v>404</v>
      </c>
      <c r="AJ196" s="516" t="s">
        <v>404</v>
      </c>
      <c r="AK196" s="516" t="s">
        <v>404</v>
      </c>
      <c r="AL196" s="516" t="s">
        <v>404</v>
      </c>
      <c r="AM196" s="516" t="s">
        <v>404</v>
      </c>
      <c r="AN196" s="516" t="s">
        <v>404</v>
      </c>
      <c r="AO196" s="516" t="s">
        <v>404</v>
      </c>
      <c r="AP196" s="516" t="s">
        <v>404</v>
      </c>
      <c r="AQ196" s="516" t="s">
        <v>404</v>
      </c>
      <c r="AR196" s="516" t="s">
        <v>404</v>
      </c>
      <c r="AS196" s="516" t="s">
        <v>404</v>
      </c>
      <c r="AT196" s="516" t="s">
        <v>404</v>
      </c>
      <c r="AU196" s="516" t="s">
        <v>404</v>
      </c>
      <c r="AV196" s="516" t="s">
        <v>404</v>
      </c>
      <c r="AW196" s="516" t="s">
        <v>404</v>
      </c>
      <c r="AX196" s="516" t="s">
        <v>404</v>
      </c>
      <c r="AY196" s="516" t="s">
        <v>404</v>
      </c>
      <c r="AZ196" s="516" t="s">
        <v>404</v>
      </c>
      <c r="BA196" s="516" t="s">
        <v>404</v>
      </c>
      <c r="BB196" s="516" t="s">
        <v>404</v>
      </c>
      <c r="BC196" s="516" t="s">
        <v>404</v>
      </c>
      <c r="BD196" s="513">
        <v>1</v>
      </c>
      <c r="BE196" s="513">
        <v>1</v>
      </c>
      <c r="BF196" s="513">
        <v>1</v>
      </c>
      <c r="BG196" s="513">
        <v>1</v>
      </c>
      <c r="BH196" s="513">
        <v>1</v>
      </c>
      <c r="BI196" s="513">
        <v>1</v>
      </c>
      <c r="BJ196" s="513">
        <v>1</v>
      </c>
      <c r="BK196" s="513">
        <v>1</v>
      </c>
      <c r="BL196" s="513">
        <v>1</v>
      </c>
      <c r="BM196" s="513">
        <v>1</v>
      </c>
      <c r="BN196" s="513">
        <v>1</v>
      </c>
      <c r="BO196" s="513">
        <v>1</v>
      </c>
      <c r="BP196" s="513">
        <v>1</v>
      </c>
      <c r="BQ196" s="513">
        <v>1</v>
      </c>
      <c r="BR196" s="513">
        <v>1</v>
      </c>
      <c r="BS196" s="513">
        <v>1</v>
      </c>
      <c r="BT196" s="513">
        <v>12</v>
      </c>
      <c r="BU196" s="513"/>
      <c r="BV196" s="513"/>
      <c r="BW196" s="513"/>
      <c r="BX196" s="513"/>
      <c r="BY196" s="513"/>
      <c r="BZ196" s="513"/>
      <c r="CA196" s="513"/>
      <c r="CB196" s="513"/>
      <c r="CC196" s="513"/>
      <c r="CD196" s="513"/>
      <c r="CE196" s="513"/>
      <c r="CF196" s="513"/>
      <c r="CG196" s="513"/>
      <c r="CH196" s="513"/>
      <c r="CI196" s="513"/>
      <c r="CJ196" s="515">
        <v>36000</v>
      </c>
      <c r="CK196" s="515">
        <v>30000</v>
      </c>
      <c r="CL196" s="515">
        <v>30000</v>
      </c>
      <c r="CM196" s="515">
        <v>30000</v>
      </c>
      <c r="CN196" s="515">
        <v>30000</v>
      </c>
      <c r="CO196" s="515">
        <v>30000</v>
      </c>
      <c r="CP196" s="515">
        <v>30000</v>
      </c>
      <c r="CQ196" s="515">
        <v>30000</v>
      </c>
      <c r="CR196" s="515">
        <v>30000</v>
      </c>
      <c r="CS196" s="515">
        <v>30000</v>
      </c>
      <c r="CT196" s="515">
        <v>30000</v>
      </c>
      <c r="CU196" s="515">
        <v>30000</v>
      </c>
      <c r="CV196" s="515">
        <v>30000</v>
      </c>
      <c r="CW196" s="515">
        <v>30000</v>
      </c>
      <c r="CX196" s="515">
        <v>30000</v>
      </c>
      <c r="CY196" s="515">
        <v>30000</v>
      </c>
      <c r="CZ196" s="515">
        <v>30000</v>
      </c>
      <c r="DA196" s="515">
        <v>30000</v>
      </c>
      <c r="DK196" s="136">
        <v>30000</v>
      </c>
      <c r="DL196" s="136">
        <v>30000</v>
      </c>
      <c r="DM196" s="136">
        <v>30000</v>
      </c>
      <c r="DN196" s="136">
        <v>30000</v>
      </c>
      <c r="DO196" s="136">
        <v>30000</v>
      </c>
      <c r="DP196" s="136">
        <v>30000</v>
      </c>
      <c r="DQ196" s="136">
        <v>30000</v>
      </c>
      <c r="DR196" s="136">
        <v>30000</v>
      </c>
      <c r="DS196" s="136">
        <v>30000</v>
      </c>
      <c r="DT196" s="136">
        <v>30000</v>
      </c>
      <c r="DU196" s="136">
        <v>30000</v>
      </c>
      <c r="DV196" s="136">
        <v>30000</v>
      </c>
      <c r="DW196" s="136">
        <v>30000</v>
      </c>
      <c r="DX196" s="136">
        <v>30000</v>
      </c>
      <c r="DY196" s="136">
        <v>30000</v>
      </c>
      <c r="DZ196" s="136">
        <v>30000</v>
      </c>
      <c r="EA196" s="136">
        <v>30000</v>
      </c>
    </row>
    <row r="197" spans="1:131" s="136" customFormat="1" ht="33" customHeight="1" x14ac:dyDescent="0.25">
      <c r="A197" s="514"/>
      <c r="B197" s="514"/>
      <c r="C197" s="514"/>
      <c r="D197" s="514"/>
      <c r="E197" s="514"/>
      <c r="F197" s="514"/>
      <c r="G197" s="514"/>
      <c r="H197" s="516" t="s">
        <v>544</v>
      </c>
      <c r="I197" s="516" t="s">
        <v>406</v>
      </c>
      <c r="J197" s="516" t="s">
        <v>406</v>
      </c>
      <c r="K197" s="516" t="s">
        <v>406</v>
      </c>
      <c r="L197" s="516" t="s">
        <v>406</v>
      </c>
      <c r="M197" s="516" t="s">
        <v>406</v>
      </c>
      <c r="N197" s="516" t="s">
        <v>406</v>
      </c>
      <c r="O197" s="516" t="s">
        <v>406</v>
      </c>
      <c r="P197" s="516" t="s">
        <v>406</v>
      </c>
      <c r="Q197" s="516" t="s">
        <v>406</v>
      </c>
      <c r="R197" s="516" t="s">
        <v>406</v>
      </c>
      <c r="S197" s="516" t="s">
        <v>406</v>
      </c>
      <c r="T197" s="516" t="s">
        <v>406</v>
      </c>
      <c r="U197" s="516" t="s">
        <v>406</v>
      </c>
      <c r="V197" s="516" t="s">
        <v>406</v>
      </c>
      <c r="W197" s="516" t="s">
        <v>406</v>
      </c>
      <c r="X197" s="516" t="s">
        <v>406</v>
      </c>
      <c r="Y197" s="516" t="s">
        <v>406</v>
      </c>
      <c r="Z197" s="516" t="s">
        <v>406</v>
      </c>
      <c r="AA197" s="516" t="s">
        <v>406</v>
      </c>
      <c r="AB197" s="516" t="s">
        <v>406</v>
      </c>
      <c r="AC197" s="516" t="s">
        <v>406</v>
      </c>
      <c r="AD197" s="516" t="s">
        <v>406</v>
      </c>
      <c r="AE197" s="516" t="s">
        <v>406</v>
      </c>
      <c r="AF197" s="516" t="s">
        <v>406</v>
      </c>
      <c r="AG197" s="516" t="s">
        <v>406</v>
      </c>
      <c r="AH197" s="516" t="s">
        <v>406</v>
      </c>
      <c r="AI197" s="516" t="s">
        <v>406</v>
      </c>
      <c r="AJ197" s="516" t="s">
        <v>406</v>
      </c>
      <c r="AK197" s="516" t="s">
        <v>406</v>
      </c>
      <c r="AL197" s="516" t="s">
        <v>406</v>
      </c>
      <c r="AM197" s="516" t="s">
        <v>406</v>
      </c>
      <c r="AN197" s="516" t="s">
        <v>406</v>
      </c>
      <c r="AO197" s="516" t="s">
        <v>406</v>
      </c>
      <c r="AP197" s="516" t="s">
        <v>406</v>
      </c>
      <c r="AQ197" s="516" t="s">
        <v>406</v>
      </c>
      <c r="AR197" s="516" t="s">
        <v>406</v>
      </c>
      <c r="AS197" s="516" t="s">
        <v>406</v>
      </c>
      <c r="AT197" s="516" t="s">
        <v>406</v>
      </c>
      <c r="AU197" s="516" t="s">
        <v>406</v>
      </c>
      <c r="AV197" s="516" t="s">
        <v>406</v>
      </c>
      <c r="AW197" s="516" t="s">
        <v>406</v>
      </c>
      <c r="AX197" s="516" t="s">
        <v>406</v>
      </c>
      <c r="AY197" s="516" t="s">
        <v>406</v>
      </c>
      <c r="AZ197" s="516" t="s">
        <v>406</v>
      </c>
      <c r="BA197" s="516" t="s">
        <v>406</v>
      </c>
      <c r="BB197" s="516" t="s">
        <v>406</v>
      </c>
      <c r="BC197" s="516" t="s">
        <v>406</v>
      </c>
      <c r="BD197" s="513">
        <v>2</v>
      </c>
      <c r="BE197" s="513">
        <v>1</v>
      </c>
      <c r="BF197" s="513">
        <v>1</v>
      </c>
      <c r="BG197" s="513">
        <v>1</v>
      </c>
      <c r="BH197" s="513">
        <v>1</v>
      </c>
      <c r="BI197" s="513">
        <v>1</v>
      </c>
      <c r="BJ197" s="513">
        <v>1</v>
      </c>
      <c r="BK197" s="513">
        <v>1</v>
      </c>
      <c r="BL197" s="513">
        <v>1</v>
      </c>
      <c r="BM197" s="513">
        <v>1</v>
      </c>
      <c r="BN197" s="513">
        <v>1</v>
      </c>
      <c r="BO197" s="513">
        <v>1</v>
      </c>
      <c r="BP197" s="513">
        <v>1</v>
      </c>
      <c r="BQ197" s="513">
        <v>1</v>
      </c>
      <c r="BR197" s="513">
        <v>1</v>
      </c>
      <c r="BS197" s="513">
        <v>1</v>
      </c>
      <c r="BT197" s="513">
        <v>12</v>
      </c>
      <c r="BU197" s="513"/>
      <c r="BV197" s="513"/>
      <c r="BW197" s="513"/>
      <c r="BX197" s="513"/>
      <c r="BY197" s="513"/>
      <c r="BZ197" s="513"/>
      <c r="CA197" s="513"/>
      <c r="CB197" s="513"/>
      <c r="CC197" s="513"/>
      <c r="CD197" s="513"/>
      <c r="CE197" s="513"/>
      <c r="CF197" s="513"/>
      <c r="CG197" s="513"/>
      <c r="CH197" s="513"/>
      <c r="CI197" s="513"/>
      <c r="CJ197" s="515">
        <v>60000</v>
      </c>
      <c r="CK197" s="515">
        <v>56640</v>
      </c>
      <c r="CL197" s="515">
        <v>56640</v>
      </c>
      <c r="CM197" s="515">
        <v>56640</v>
      </c>
      <c r="CN197" s="515">
        <v>56640</v>
      </c>
      <c r="CO197" s="515">
        <v>56640</v>
      </c>
      <c r="CP197" s="515">
        <v>56640</v>
      </c>
      <c r="CQ197" s="515">
        <v>56640</v>
      </c>
      <c r="CR197" s="515">
        <v>56640</v>
      </c>
      <c r="CS197" s="515">
        <v>56640</v>
      </c>
      <c r="CT197" s="515">
        <v>56640</v>
      </c>
      <c r="CU197" s="515">
        <v>56640</v>
      </c>
      <c r="CV197" s="515">
        <v>56640</v>
      </c>
      <c r="CW197" s="515">
        <v>56640</v>
      </c>
      <c r="CX197" s="515">
        <v>56640</v>
      </c>
      <c r="CY197" s="515">
        <v>56640</v>
      </c>
      <c r="CZ197" s="515">
        <v>56640</v>
      </c>
      <c r="DA197" s="515">
        <v>56640</v>
      </c>
      <c r="DK197" s="136">
        <v>56640</v>
      </c>
      <c r="DL197" s="136">
        <v>56640</v>
      </c>
      <c r="DM197" s="136">
        <v>56640</v>
      </c>
      <c r="DN197" s="136">
        <v>56640</v>
      </c>
      <c r="DO197" s="136">
        <v>56640</v>
      </c>
      <c r="DP197" s="136">
        <v>56640</v>
      </c>
      <c r="DQ197" s="136">
        <v>56640</v>
      </c>
      <c r="DR197" s="136">
        <v>56640</v>
      </c>
      <c r="DS197" s="136">
        <v>56640</v>
      </c>
      <c r="DT197" s="136">
        <v>56640</v>
      </c>
      <c r="DU197" s="136">
        <v>56640</v>
      </c>
      <c r="DV197" s="136">
        <v>56640</v>
      </c>
      <c r="DW197" s="136">
        <v>56640</v>
      </c>
      <c r="DX197" s="136">
        <v>56640</v>
      </c>
      <c r="DY197" s="136">
        <v>56640</v>
      </c>
      <c r="DZ197" s="136">
        <v>56640</v>
      </c>
      <c r="EA197" s="136">
        <v>56640</v>
      </c>
    </row>
    <row r="198" spans="1:131" s="136" customFormat="1" ht="28.5" customHeight="1" x14ac:dyDescent="0.25">
      <c r="A198" s="514"/>
      <c r="B198" s="514"/>
      <c r="C198" s="514"/>
      <c r="D198" s="514"/>
      <c r="E198" s="514"/>
      <c r="F198" s="514"/>
      <c r="G198" s="514"/>
      <c r="H198" s="516" t="s">
        <v>545</v>
      </c>
      <c r="I198" s="516" t="s">
        <v>407</v>
      </c>
      <c r="J198" s="516" t="s">
        <v>407</v>
      </c>
      <c r="K198" s="516" t="s">
        <v>407</v>
      </c>
      <c r="L198" s="516" t="s">
        <v>407</v>
      </c>
      <c r="M198" s="516" t="s">
        <v>407</v>
      </c>
      <c r="N198" s="516" t="s">
        <v>407</v>
      </c>
      <c r="O198" s="516" t="s">
        <v>407</v>
      </c>
      <c r="P198" s="516" t="s">
        <v>407</v>
      </c>
      <c r="Q198" s="516" t="s">
        <v>407</v>
      </c>
      <c r="R198" s="516" t="s">
        <v>407</v>
      </c>
      <c r="S198" s="516" t="s">
        <v>407</v>
      </c>
      <c r="T198" s="516" t="s">
        <v>407</v>
      </c>
      <c r="U198" s="516" t="s">
        <v>407</v>
      </c>
      <c r="V198" s="516" t="s">
        <v>407</v>
      </c>
      <c r="W198" s="516" t="s">
        <v>407</v>
      </c>
      <c r="X198" s="516" t="s">
        <v>407</v>
      </c>
      <c r="Y198" s="516" t="s">
        <v>407</v>
      </c>
      <c r="Z198" s="516" t="s">
        <v>407</v>
      </c>
      <c r="AA198" s="516" t="s">
        <v>407</v>
      </c>
      <c r="AB198" s="516" t="s">
        <v>407</v>
      </c>
      <c r="AC198" s="516" t="s">
        <v>407</v>
      </c>
      <c r="AD198" s="516" t="s">
        <v>407</v>
      </c>
      <c r="AE198" s="516" t="s">
        <v>407</v>
      </c>
      <c r="AF198" s="516" t="s">
        <v>407</v>
      </c>
      <c r="AG198" s="516" t="s">
        <v>407</v>
      </c>
      <c r="AH198" s="516" t="s">
        <v>407</v>
      </c>
      <c r="AI198" s="516" t="s">
        <v>407</v>
      </c>
      <c r="AJ198" s="516" t="s">
        <v>407</v>
      </c>
      <c r="AK198" s="516" t="s">
        <v>407</v>
      </c>
      <c r="AL198" s="516" t="s">
        <v>407</v>
      </c>
      <c r="AM198" s="516" t="s">
        <v>407</v>
      </c>
      <c r="AN198" s="516" t="s">
        <v>407</v>
      </c>
      <c r="AO198" s="516" t="s">
        <v>407</v>
      </c>
      <c r="AP198" s="516" t="s">
        <v>407</v>
      </c>
      <c r="AQ198" s="516" t="s">
        <v>407</v>
      </c>
      <c r="AR198" s="516" t="s">
        <v>407</v>
      </c>
      <c r="AS198" s="516" t="s">
        <v>407</v>
      </c>
      <c r="AT198" s="516" t="s">
        <v>407</v>
      </c>
      <c r="AU198" s="516" t="s">
        <v>407</v>
      </c>
      <c r="AV198" s="516" t="s">
        <v>407</v>
      </c>
      <c r="AW198" s="516" t="s">
        <v>407</v>
      </c>
      <c r="AX198" s="516" t="s">
        <v>407</v>
      </c>
      <c r="AY198" s="516" t="s">
        <v>407</v>
      </c>
      <c r="AZ198" s="516" t="s">
        <v>407</v>
      </c>
      <c r="BA198" s="516" t="s">
        <v>407</v>
      </c>
      <c r="BB198" s="516" t="s">
        <v>407</v>
      </c>
      <c r="BC198" s="516" t="s">
        <v>407</v>
      </c>
      <c r="BD198" s="513">
        <v>2</v>
      </c>
      <c r="BE198" s="513">
        <v>2</v>
      </c>
      <c r="BF198" s="513">
        <v>2</v>
      </c>
      <c r="BG198" s="513">
        <v>2</v>
      </c>
      <c r="BH198" s="513">
        <v>2</v>
      </c>
      <c r="BI198" s="513">
        <v>2</v>
      </c>
      <c r="BJ198" s="513">
        <v>2</v>
      </c>
      <c r="BK198" s="513">
        <v>2</v>
      </c>
      <c r="BL198" s="513">
        <v>2</v>
      </c>
      <c r="BM198" s="513">
        <v>2</v>
      </c>
      <c r="BN198" s="513">
        <v>2</v>
      </c>
      <c r="BO198" s="513">
        <v>2</v>
      </c>
      <c r="BP198" s="513">
        <v>2</v>
      </c>
      <c r="BQ198" s="513">
        <v>2</v>
      </c>
      <c r="BR198" s="513">
        <v>2</v>
      </c>
      <c r="BS198" s="513">
        <v>2</v>
      </c>
      <c r="BT198" s="513">
        <v>10</v>
      </c>
      <c r="BU198" s="513"/>
      <c r="BV198" s="513"/>
      <c r="BW198" s="513"/>
      <c r="BX198" s="513"/>
      <c r="BY198" s="513"/>
      <c r="BZ198" s="513"/>
      <c r="CA198" s="513"/>
      <c r="CB198" s="513"/>
      <c r="CC198" s="513"/>
      <c r="CD198" s="513"/>
      <c r="CE198" s="513"/>
      <c r="CF198" s="513"/>
      <c r="CG198" s="513"/>
      <c r="CH198" s="513"/>
      <c r="CI198" s="513"/>
      <c r="CJ198" s="515">
        <v>46400</v>
      </c>
      <c r="CK198" s="515">
        <v>25000</v>
      </c>
      <c r="CL198" s="515">
        <v>25000</v>
      </c>
      <c r="CM198" s="515">
        <v>25000</v>
      </c>
      <c r="CN198" s="515">
        <v>25000</v>
      </c>
      <c r="CO198" s="515">
        <v>25000</v>
      </c>
      <c r="CP198" s="515">
        <v>25000</v>
      </c>
      <c r="CQ198" s="515">
        <v>25000</v>
      </c>
      <c r="CR198" s="515">
        <v>25000</v>
      </c>
      <c r="CS198" s="515">
        <v>25000</v>
      </c>
      <c r="CT198" s="515">
        <v>25000</v>
      </c>
      <c r="CU198" s="515">
        <v>25000</v>
      </c>
      <c r="CV198" s="515">
        <v>25000</v>
      </c>
      <c r="CW198" s="515">
        <v>25000</v>
      </c>
      <c r="CX198" s="515">
        <v>25000</v>
      </c>
      <c r="CY198" s="515">
        <v>25000</v>
      </c>
      <c r="CZ198" s="515">
        <v>25000</v>
      </c>
      <c r="DA198" s="515">
        <v>25000</v>
      </c>
      <c r="DK198" s="136">
        <v>25000</v>
      </c>
      <c r="DL198" s="136">
        <v>25000</v>
      </c>
      <c r="DM198" s="136">
        <v>25000</v>
      </c>
      <c r="DN198" s="136">
        <v>25000</v>
      </c>
      <c r="DO198" s="136">
        <v>25000</v>
      </c>
      <c r="DP198" s="136">
        <v>25000</v>
      </c>
      <c r="DQ198" s="136">
        <v>25000</v>
      </c>
      <c r="DR198" s="136">
        <v>25000</v>
      </c>
      <c r="DS198" s="136">
        <v>25000</v>
      </c>
      <c r="DT198" s="136">
        <v>25000</v>
      </c>
      <c r="DU198" s="136">
        <v>25000</v>
      </c>
      <c r="DV198" s="136">
        <v>25000</v>
      </c>
      <c r="DW198" s="136">
        <v>25000</v>
      </c>
      <c r="DX198" s="136">
        <v>25000</v>
      </c>
      <c r="DY198" s="136">
        <v>25000</v>
      </c>
      <c r="DZ198" s="136">
        <v>25000</v>
      </c>
      <c r="EA198" s="136">
        <v>25000</v>
      </c>
    </row>
    <row r="199" spans="1:131" s="136" customFormat="1" ht="42.75" customHeight="1" x14ac:dyDescent="0.25">
      <c r="A199" s="514"/>
      <c r="B199" s="514"/>
      <c r="C199" s="514"/>
      <c r="D199" s="514"/>
      <c r="E199" s="514"/>
      <c r="F199" s="514"/>
      <c r="G199" s="514"/>
      <c r="H199" s="516" t="s">
        <v>409</v>
      </c>
      <c r="I199" s="516" t="s">
        <v>409</v>
      </c>
      <c r="J199" s="516" t="s">
        <v>409</v>
      </c>
      <c r="K199" s="516" t="s">
        <v>409</v>
      </c>
      <c r="L199" s="516" t="s">
        <v>409</v>
      </c>
      <c r="M199" s="516" t="s">
        <v>409</v>
      </c>
      <c r="N199" s="516" t="s">
        <v>409</v>
      </c>
      <c r="O199" s="516" t="s">
        <v>409</v>
      </c>
      <c r="P199" s="516" t="s">
        <v>409</v>
      </c>
      <c r="Q199" s="516" t="s">
        <v>409</v>
      </c>
      <c r="R199" s="516" t="s">
        <v>409</v>
      </c>
      <c r="S199" s="516" t="s">
        <v>409</v>
      </c>
      <c r="T199" s="516" t="s">
        <v>409</v>
      </c>
      <c r="U199" s="516" t="s">
        <v>409</v>
      </c>
      <c r="V199" s="516" t="s">
        <v>409</v>
      </c>
      <c r="W199" s="516" t="s">
        <v>409</v>
      </c>
      <c r="X199" s="516" t="s">
        <v>409</v>
      </c>
      <c r="Y199" s="516" t="s">
        <v>409</v>
      </c>
      <c r="Z199" s="516" t="s">
        <v>409</v>
      </c>
      <c r="AA199" s="516" t="s">
        <v>409</v>
      </c>
      <c r="AB199" s="516" t="s">
        <v>409</v>
      </c>
      <c r="AC199" s="516" t="s">
        <v>409</v>
      </c>
      <c r="AD199" s="516" t="s">
        <v>409</v>
      </c>
      <c r="AE199" s="516" t="s">
        <v>409</v>
      </c>
      <c r="AF199" s="516" t="s">
        <v>409</v>
      </c>
      <c r="AG199" s="516" t="s">
        <v>409</v>
      </c>
      <c r="AH199" s="516" t="s">
        <v>409</v>
      </c>
      <c r="AI199" s="516" t="s">
        <v>409</v>
      </c>
      <c r="AJ199" s="516" t="s">
        <v>409</v>
      </c>
      <c r="AK199" s="516" t="s">
        <v>409</v>
      </c>
      <c r="AL199" s="516" t="s">
        <v>409</v>
      </c>
      <c r="AM199" s="516" t="s">
        <v>409</v>
      </c>
      <c r="AN199" s="516" t="s">
        <v>409</v>
      </c>
      <c r="AO199" s="516" t="s">
        <v>409</v>
      </c>
      <c r="AP199" s="516" t="s">
        <v>409</v>
      </c>
      <c r="AQ199" s="516" t="s">
        <v>409</v>
      </c>
      <c r="AR199" s="516" t="s">
        <v>409</v>
      </c>
      <c r="AS199" s="516" t="s">
        <v>409</v>
      </c>
      <c r="AT199" s="516" t="s">
        <v>409</v>
      </c>
      <c r="AU199" s="516" t="s">
        <v>409</v>
      </c>
      <c r="AV199" s="516" t="s">
        <v>409</v>
      </c>
      <c r="AW199" s="516" t="s">
        <v>409</v>
      </c>
      <c r="AX199" s="516" t="s">
        <v>409</v>
      </c>
      <c r="AY199" s="516" t="s">
        <v>409</v>
      </c>
      <c r="AZ199" s="516" t="s">
        <v>409</v>
      </c>
      <c r="BA199" s="516" t="s">
        <v>409</v>
      </c>
      <c r="BB199" s="516" t="s">
        <v>409</v>
      </c>
      <c r="BC199" s="516" t="s">
        <v>409</v>
      </c>
      <c r="BD199" s="513">
        <v>2</v>
      </c>
      <c r="BE199" s="513">
        <v>2</v>
      </c>
      <c r="BF199" s="513">
        <v>2</v>
      </c>
      <c r="BG199" s="513">
        <v>2</v>
      </c>
      <c r="BH199" s="513">
        <v>2</v>
      </c>
      <c r="BI199" s="513">
        <v>2</v>
      </c>
      <c r="BJ199" s="513">
        <v>2</v>
      </c>
      <c r="BK199" s="513">
        <v>2</v>
      </c>
      <c r="BL199" s="513">
        <v>2</v>
      </c>
      <c r="BM199" s="513">
        <v>2</v>
      </c>
      <c r="BN199" s="513">
        <v>2</v>
      </c>
      <c r="BO199" s="513">
        <v>2</v>
      </c>
      <c r="BP199" s="513">
        <v>2</v>
      </c>
      <c r="BQ199" s="513">
        <v>2</v>
      </c>
      <c r="BR199" s="513">
        <v>2</v>
      </c>
      <c r="BS199" s="513">
        <v>2</v>
      </c>
      <c r="BT199" s="513">
        <v>12</v>
      </c>
      <c r="BU199" s="513"/>
      <c r="BV199" s="513"/>
      <c r="BW199" s="513"/>
      <c r="BX199" s="513"/>
      <c r="BY199" s="513"/>
      <c r="BZ199" s="513"/>
      <c r="CA199" s="513"/>
      <c r="CB199" s="513"/>
      <c r="CC199" s="513"/>
      <c r="CD199" s="513"/>
      <c r="CE199" s="513"/>
      <c r="CF199" s="513"/>
      <c r="CG199" s="513"/>
      <c r="CH199" s="513"/>
      <c r="CI199" s="513"/>
      <c r="CJ199" s="515">
        <v>14400</v>
      </c>
      <c r="CK199" s="515">
        <v>10800</v>
      </c>
      <c r="CL199" s="515">
        <v>10800</v>
      </c>
      <c r="CM199" s="515">
        <v>10800</v>
      </c>
      <c r="CN199" s="515">
        <v>10800</v>
      </c>
      <c r="CO199" s="515">
        <v>10800</v>
      </c>
      <c r="CP199" s="515">
        <v>10800</v>
      </c>
      <c r="CQ199" s="515">
        <v>10800</v>
      </c>
      <c r="CR199" s="515">
        <v>10800</v>
      </c>
      <c r="CS199" s="515">
        <v>10800</v>
      </c>
      <c r="CT199" s="515">
        <v>10800</v>
      </c>
      <c r="CU199" s="515">
        <v>10800</v>
      </c>
      <c r="CV199" s="515">
        <v>10800</v>
      </c>
      <c r="CW199" s="515">
        <v>10800</v>
      </c>
      <c r="CX199" s="515">
        <v>10800</v>
      </c>
      <c r="CY199" s="515">
        <v>10800</v>
      </c>
      <c r="CZ199" s="515">
        <v>10800</v>
      </c>
      <c r="DA199" s="515">
        <v>10800</v>
      </c>
      <c r="DK199" s="136">
        <v>10800</v>
      </c>
      <c r="DL199" s="136">
        <v>10800</v>
      </c>
      <c r="DM199" s="136">
        <v>10800</v>
      </c>
      <c r="DN199" s="136">
        <v>10800</v>
      </c>
      <c r="DO199" s="136">
        <v>10800</v>
      </c>
      <c r="DP199" s="136">
        <v>10800</v>
      </c>
      <c r="DQ199" s="136">
        <v>10800</v>
      </c>
      <c r="DR199" s="136">
        <v>10800</v>
      </c>
      <c r="DS199" s="136">
        <v>10800</v>
      </c>
      <c r="DT199" s="136">
        <v>10800</v>
      </c>
      <c r="DU199" s="136">
        <v>10800</v>
      </c>
      <c r="DV199" s="136">
        <v>10800</v>
      </c>
      <c r="DW199" s="136">
        <v>10800</v>
      </c>
      <c r="DX199" s="136">
        <v>10800</v>
      </c>
      <c r="DY199" s="136">
        <v>10800</v>
      </c>
      <c r="DZ199" s="136">
        <v>10800</v>
      </c>
      <c r="EA199" s="136">
        <v>10800</v>
      </c>
    </row>
    <row r="200" spans="1:131" s="136" customFormat="1" ht="15" customHeight="1" x14ac:dyDescent="0.25">
      <c r="A200" s="514"/>
      <c r="B200" s="514"/>
      <c r="C200" s="514"/>
      <c r="D200" s="514"/>
      <c r="E200" s="514"/>
      <c r="F200" s="514"/>
      <c r="G200" s="514"/>
      <c r="H200" s="516"/>
      <c r="I200" s="516"/>
      <c r="J200" s="516"/>
      <c r="K200" s="516"/>
      <c r="L200" s="516"/>
      <c r="M200" s="516"/>
      <c r="N200" s="516"/>
      <c r="O200" s="516"/>
      <c r="P200" s="516"/>
      <c r="Q200" s="516"/>
      <c r="R200" s="516"/>
      <c r="S200" s="516"/>
      <c r="T200" s="516"/>
      <c r="U200" s="516"/>
      <c r="V200" s="516"/>
      <c r="W200" s="516"/>
      <c r="X200" s="516"/>
      <c r="Y200" s="516"/>
      <c r="Z200" s="516"/>
      <c r="AA200" s="516"/>
      <c r="AB200" s="516"/>
      <c r="AC200" s="516"/>
      <c r="AD200" s="516"/>
      <c r="AE200" s="516"/>
      <c r="AF200" s="516"/>
      <c r="AG200" s="516"/>
      <c r="AH200" s="516"/>
      <c r="AI200" s="516"/>
      <c r="AJ200" s="516"/>
      <c r="AK200" s="516"/>
      <c r="AL200" s="516"/>
      <c r="AM200" s="516"/>
      <c r="AN200" s="516"/>
      <c r="AO200" s="516"/>
      <c r="AP200" s="516"/>
      <c r="AQ200" s="516"/>
      <c r="AR200" s="516"/>
      <c r="AS200" s="516"/>
      <c r="AT200" s="516"/>
      <c r="AU200" s="516"/>
      <c r="AV200" s="516"/>
      <c r="AW200" s="516"/>
      <c r="AX200" s="516"/>
      <c r="AY200" s="516"/>
      <c r="AZ200" s="516"/>
      <c r="BA200" s="516"/>
      <c r="BB200" s="516"/>
      <c r="BC200" s="516"/>
      <c r="BD200" s="513"/>
      <c r="BE200" s="513"/>
      <c r="BF200" s="513"/>
      <c r="BG200" s="513"/>
      <c r="BH200" s="513"/>
      <c r="BI200" s="513"/>
      <c r="BJ200" s="513"/>
      <c r="BK200" s="513"/>
      <c r="BL200" s="513"/>
      <c r="BM200" s="513"/>
      <c r="BN200" s="513"/>
      <c r="BO200" s="513"/>
      <c r="BP200" s="513"/>
      <c r="BQ200" s="513"/>
      <c r="BR200" s="513"/>
      <c r="BS200" s="513"/>
      <c r="BT200" s="513"/>
      <c r="BU200" s="513"/>
      <c r="BV200" s="513"/>
      <c r="BW200" s="513"/>
      <c r="BX200" s="513"/>
      <c r="BY200" s="513"/>
      <c r="BZ200" s="513"/>
      <c r="CA200" s="513"/>
      <c r="CB200" s="513"/>
      <c r="CC200" s="513"/>
      <c r="CD200" s="513"/>
      <c r="CE200" s="513"/>
      <c r="CF200" s="513"/>
      <c r="CG200" s="513"/>
      <c r="CH200" s="513"/>
      <c r="CI200" s="513"/>
      <c r="CJ200" s="513"/>
      <c r="CK200" s="513"/>
      <c r="CL200" s="513"/>
      <c r="CM200" s="513"/>
      <c r="CN200" s="513"/>
      <c r="CO200" s="513"/>
      <c r="CP200" s="513"/>
      <c r="CQ200" s="513"/>
      <c r="CR200" s="513"/>
      <c r="CS200" s="513"/>
      <c r="CT200" s="513"/>
      <c r="CU200" s="513"/>
      <c r="CV200" s="513"/>
      <c r="CW200" s="513"/>
      <c r="CX200" s="513"/>
      <c r="CY200" s="513"/>
      <c r="CZ200" s="513"/>
      <c r="DA200" s="513"/>
    </row>
    <row r="201" spans="1:131" s="136" customFormat="1" ht="15" customHeight="1" x14ac:dyDescent="0.25">
      <c r="A201" s="514"/>
      <c r="B201" s="514"/>
      <c r="C201" s="514"/>
      <c r="D201" s="514"/>
      <c r="E201" s="514"/>
      <c r="F201" s="514"/>
      <c r="G201" s="514"/>
      <c r="H201" s="516"/>
      <c r="I201" s="516"/>
      <c r="J201" s="516"/>
      <c r="K201" s="516"/>
      <c r="L201" s="516"/>
      <c r="M201" s="516"/>
      <c r="N201" s="516"/>
      <c r="O201" s="516"/>
      <c r="P201" s="516"/>
      <c r="Q201" s="516"/>
      <c r="R201" s="516"/>
      <c r="S201" s="516"/>
      <c r="T201" s="516"/>
      <c r="U201" s="516"/>
      <c r="V201" s="516"/>
      <c r="W201" s="516"/>
      <c r="X201" s="516"/>
      <c r="Y201" s="516"/>
      <c r="Z201" s="516"/>
      <c r="AA201" s="516"/>
      <c r="AB201" s="516"/>
      <c r="AC201" s="516"/>
      <c r="AD201" s="516"/>
      <c r="AE201" s="516"/>
      <c r="AF201" s="516"/>
      <c r="AG201" s="516"/>
      <c r="AH201" s="516"/>
      <c r="AI201" s="516"/>
      <c r="AJ201" s="516"/>
      <c r="AK201" s="516"/>
      <c r="AL201" s="516"/>
      <c r="AM201" s="516"/>
      <c r="AN201" s="516"/>
      <c r="AO201" s="516"/>
      <c r="AP201" s="516"/>
      <c r="AQ201" s="516"/>
      <c r="AR201" s="516"/>
      <c r="AS201" s="516"/>
      <c r="AT201" s="516"/>
      <c r="AU201" s="516"/>
      <c r="AV201" s="516"/>
      <c r="AW201" s="516"/>
      <c r="AX201" s="516"/>
      <c r="AY201" s="516"/>
      <c r="AZ201" s="516"/>
      <c r="BA201" s="516"/>
      <c r="BB201" s="516"/>
      <c r="BC201" s="516"/>
      <c r="BD201" s="513"/>
      <c r="BE201" s="513"/>
      <c r="BF201" s="513"/>
      <c r="BG201" s="513"/>
      <c r="BH201" s="513"/>
      <c r="BI201" s="513"/>
      <c r="BJ201" s="513"/>
      <c r="BK201" s="513"/>
      <c r="BL201" s="513"/>
      <c r="BM201" s="513"/>
      <c r="BN201" s="513"/>
      <c r="BO201" s="513"/>
      <c r="BP201" s="513"/>
      <c r="BQ201" s="513"/>
      <c r="BR201" s="513"/>
      <c r="BS201" s="513"/>
      <c r="BT201" s="513"/>
      <c r="BU201" s="513"/>
      <c r="BV201" s="513"/>
      <c r="BW201" s="513"/>
      <c r="BX201" s="513"/>
      <c r="BY201" s="513"/>
      <c r="BZ201" s="513"/>
      <c r="CA201" s="513"/>
      <c r="CB201" s="513"/>
      <c r="CC201" s="513"/>
      <c r="CD201" s="513"/>
      <c r="CE201" s="513"/>
      <c r="CF201" s="513"/>
      <c r="CG201" s="513"/>
      <c r="CH201" s="513"/>
      <c r="CI201" s="513"/>
      <c r="CJ201" s="513"/>
      <c r="CK201" s="513"/>
      <c r="CL201" s="513"/>
      <c r="CM201" s="513"/>
      <c r="CN201" s="513"/>
      <c r="CO201" s="513"/>
      <c r="CP201" s="513"/>
      <c r="CQ201" s="513"/>
      <c r="CR201" s="513"/>
      <c r="CS201" s="513"/>
      <c r="CT201" s="513"/>
      <c r="CU201" s="513"/>
      <c r="CV201" s="513"/>
      <c r="CW201" s="513"/>
      <c r="CX201" s="513"/>
      <c r="CY201" s="513"/>
      <c r="CZ201" s="513"/>
      <c r="DA201" s="513"/>
    </row>
    <row r="202" spans="1:131" s="136" customFormat="1" ht="15" customHeight="1" x14ac:dyDescent="0.25">
      <c r="A202" s="514"/>
      <c r="B202" s="514"/>
      <c r="C202" s="514"/>
      <c r="D202" s="514"/>
      <c r="E202" s="514"/>
      <c r="F202" s="514"/>
      <c r="G202" s="514"/>
      <c r="H202" s="518" t="s">
        <v>268</v>
      </c>
      <c r="I202" s="518"/>
      <c r="J202" s="518"/>
      <c r="K202" s="518"/>
      <c r="L202" s="518"/>
      <c r="M202" s="518"/>
      <c r="N202" s="518"/>
      <c r="O202" s="518"/>
      <c r="P202" s="518"/>
      <c r="Q202" s="518"/>
      <c r="R202" s="518"/>
      <c r="S202" s="518"/>
      <c r="T202" s="518"/>
      <c r="U202" s="518"/>
      <c r="V202" s="518"/>
      <c r="W202" s="518"/>
      <c r="X202" s="518"/>
      <c r="Y202" s="518"/>
      <c r="Z202" s="518"/>
      <c r="AA202" s="518"/>
      <c r="AB202" s="518"/>
      <c r="AC202" s="518"/>
      <c r="AD202" s="518"/>
      <c r="AE202" s="518"/>
      <c r="AF202" s="518"/>
      <c r="AG202" s="518"/>
      <c r="AH202" s="518"/>
      <c r="AI202" s="518"/>
      <c r="AJ202" s="518"/>
      <c r="AK202" s="518"/>
      <c r="AL202" s="518"/>
      <c r="AM202" s="518"/>
      <c r="AN202" s="518"/>
      <c r="AO202" s="518"/>
      <c r="AP202" s="518"/>
      <c r="AQ202" s="518"/>
      <c r="AR202" s="518"/>
      <c r="AS202" s="518"/>
      <c r="AT202" s="518"/>
      <c r="AU202" s="518"/>
      <c r="AV202" s="518"/>
      <c r="AW202" s="518"/>
      <c r="AX202" s="518"/>
      <c r="AY202" s="518"/>
      <c r="AZ202" s="518"/>
      <c r="BA202" s="518"/>
      <c r="BB202" s="518"/>
      <c r="BC202" s="519"/>
      <c r="BD202" s="513" t="s">
        <v>7</v>
      </c>
      <c r="BE202" s="513"/>
      <c r="BF202" s="513"/>
      <c r="BG202" s="513"/>
      <c r="BH202" s="513"/>
      <c r="BI202" s="513"/>
      <c r="BJ202" s="513"/>
      <c r="BK202" s="513"/>
      <c r="BL202" s="513"/>
      <c r="BM202" s="513"/>
      <c r="BN202" s="513"/>
      <c r="BO202" s="513"/>
      <c r="BP202" s="513"/>
      <c r="BQ202" s="513"/>
      <c r="BR202" s="513"/>
      <c r="BS202" s="513"/>
      <c r="BT202" s="513" t="s">
        <v>7</v>
      </c>
      <c r="BU202" s="513"/>
      <c r="BV202" s="513"/>
      <c r="BW202" s="513"/>
      <c r="BX202" s="513"/>
      <c r="BY202" s="513"/>
      <c r="BZ202" s="513"/>
      <c r="CA202" s="513"/>
      <c r="CB202" s="513"/>
      <c r="CC202" s="513"/>
      <c r="CD202" s="513"/>
      <c r="CE202" s="513"/>
      <c r="CF202" s="513"/>
      <c r="CG202" s="513"/>
      <c r="CH202" s="513"/>
      <c r="CI202" s="513"/>
      <c r="CJ202" s="520">
        <f>CJ174+CJ175+CJ176+CJ177+CJ178+CJ179+CJ180+CJ181+CJ182+CJ183+CJ184+CJ185+CJ186+CJ187+CJ188+CJ189+CJ190+CJ191+CJ192+CJ193+CJ194+CJ195+CJ196+CJ197+CJ198+CJ199</f>
        <v>1165805.23</v>
      </c>
      <c r="CK202" s="520"/>
      <c r="CL202" s="520"/>
      <c r="CM202" s="520"/>
      <c r="CN202" s="520"/>
      <c r="CO202" s="520"/>
      <c r="CP202" s="520"/>
      <c r="CQ202" s="520"/>
      <c r="CR202" s="520"/>
      <c r="CS202" s="520"/>
      <c r="CT202" s="520"/>
      <c r="CU202" s="520"/>
      <c r="CV202" s="520"/>
      <c r="CW202" s="520"/>
      <c r="CX202" s="520"/>
      <c r="CY202" s="520"/>
      <c r="CZ202" s="520"/>
      <c r="DA202" s="520"/>
    </row>
    <row r="203" spans="1:131" ht="15" customHeight="1" x14ac:dyDescent="0.25"/>
    <row r="204" spans="1:131" s="133" customFormat="1" ht="15" customHeight="1" x14ac:dyDescent="0.2">
      <c r="A204" s="524" t="s">
        <v>338</v>
      </c>
      <c r="B204" s="524"/>
      <c r="C204" s="524"/>
      <c r="D204" s="524"/>
      <c r="E204" s="524"/>
      <c r="F204" s="524"/>
      <c r="G204" s="524"/>
      <c r="H204" s="524"/>
      <c r="I204" s="524"/>
      <c r="J204" s="524"/>
      <c r="K204" s="524"/>
      <c r="L204" s="524"/>
      <c r="M204" s="524"/>
      <c r="N204" s="524"/>
      <c r="O204" s="524"/>
      <c r="P204" s="524"/>
      <c r="Q204" s="524"/>
      <c r="R204" s="524"/>
      <c r="S204" s="524"/>
      <c r="T204" s="524"/>
      <c r="U204" s="524"/>
      <c r="V204" s="524"/>
      <c r="W204" s="524"/>
      <c r="X204" s="524"/>
      <c r="Y204" s="524"/>
      <c r="Z204" s="524"/>
      <c r="AA204" s="524"/>
      <c r="AB204" s="524"/>
      <c r="AC204" s="524"/>
      <c r="AD204" s="524"/>
      <c r="AE204" s="524"/>
      <c r="AF204" s="524"/>
      <c r="AG204" s="524"/>
      <c r="AH204" s="524"/>
      <c r="AI204" s="524"/>
      <c r="AJ204" s="524"/>
      <c r="AK204" s="524"/>
      <c r="AL204" s="524"/>
      <c r="AM204" s="524"/>
      <c r="AN204" s="524"/>
      <c r="AO204" s="524"/>
      <c r="AP204" s="524"/>
      <c r="AQ204" s="524"/>
      <c r="AR204" s="524"/>
      <c r="AS204" s="524"/>
      <c r="AT204" s="524"/>
      <c r="AU204" s="524"/>
      <c r="AV204" s="524"/>
      <c r="AW204" s="524"/>
      <c r="AX204" s="524"/>
      <c r="AY204" s="524"/>
      <c r="AZ204" s="524"/>
      <c r="BA204" s="524"/>
      <c r="BB204" s="524"/>
      <c r="BC204" s="524"/>
      <c r="BD204" s="524"/>
      <c r="BE204" s="524"/>
      <c r="BF204" s="524"/>
      <c r="BG204" s="524"/>
      <c r="BH204" s="524"/>
      <c r="BI204" s="524"/>
      <c r="BJ204" s="524"/>
      <c r="BK204" s="524"/>
      <c r="BL204" s="524"/>
      <c r="BM204" s="524"/>
      <c r="BN204" s="524"/>
      <c r="BO204" s="524"/>
      <c r="BP204" s="524"/>
      <c r="BQ204" s="524"/>
      <c r="BR204" s="524"/>
      <c r="BS204" s="524"/>
      <c r="BT204" s="524"/>
      <c r="BU204" s="524"/>
      <c r="BV204" s="524"/>
      <c r="BW204" s="524"/>
      <c r="BX204" s="524"/>
      <c r="BY204" s="524"/>
      <c r="BZ204" s="524"/>
      <c r="CA204" s="524"/>
      <c r="CB204" s="524"/>
      <c r="CC204" s="524"/>
      <c r="CD204" s="524"/>
      <c r="CE204" s="524"/>
      <c r="CF204" s="524"/>
      <c r="CG204" s="524"/>
      <c r="CH204" s="524"/>
      <c r="CI204" s="524"/>
      <c r="CJ204" s="524"/>
      <c r="CK204" s="524"/>
      <c r="CL204" s="524"/>
      <c r="CM204" s="524"/>
      <c r="CN204" s="524"/>
      <c r="CO204" s="524"/>
      <c r="CP204" s="524"/>
      <c r="CQ204" s="524"/>
      <c r="CR204" s="524"/>
      <c r="CS204" s="524"/>
      <c r="CT204" s="524"/>
      <c r="CU204" s="524"/>
      <c r="CV204" s="524"/>
      <c r="CW204" s="524"/>
      <c r="CX204" s="524"/>
      <c r="CY204" s="524"/>
      <c r="CZ204" s="524"/>
      <c r="DA204" s="524"/>
      <c r="DI204" s="524">
        <v>226</v>
      </c>
      <c r="DJ204" s="524"/>
      <c r="DK204" s="524"/>
      <c r="DL204" s="524"/>
      <c r="DM204" s="524"/>
      <c r="DN204" s="524"/>
      <c r="DO204" s="524"/>
    </row>
    <row r="205" spans="1:131" ht="15" customHeight="1" x14ac:dyDescent="0.25"/>
    <row r="206" spans="1:131" ht="24.75" customHeight="1" x14ac:dyDescent="0.25">
      <c r="A206" s="535" t="s">
        <v>259</v>
      </c>
      <c r="B206" s="536"/>
      <c r="C206" s="536"/>
      <c r="D206" s="536"/>
      <c r="E206" s="536"/>
      <c r="F206" s="536"/>
      <c r="G206" s="537"/>
      <c r="H206" s="535" t="s">
        <v>310</v>
      </c>
      <c r="I206" s="536"/>
      <c r="J206" s="536"/>
      <c r="K206" s="536"/>
      <c r="L206" s="536"/>
      <c r="M206" s="536"/>
      <c r="N206" s="536"/>
      <c r="O206" s="536"/>
      <c r="P206" s="536"/>
      <c r="Q206" s="536"/>
      <c r="R206" s="536"/>
      <c r="S206" s="536"/>
      <c r="T206" s="536"/>
      <c r="U206" s="536"/>
      <c r="V206" s="536"/>
      <c r="W206" s="536"/>
      <c r="X206" s="536"/>
      <c r="Y206" s="536"/>
      <c r="Z206" s="536"/>
      <c r="AA206" s="536"/>
      <c r="AB206" s="536"/>
      <c r="AC206" s="536"/>
      <c r="AD206" s="536"/>
      <c r="AE206" s="536"/>
      <c r="AF206" s="536"/>
      <c r="AG206" s="536"/>
      <c r="AH206" s="536"/>
      <c r="AI206" s="536"/>
      <c r="AJ206" s="536"/>
      <c r="AK206" s="536"/>
      <c r="AL206" s="536"/>
      <c r="AM206" s="536"/>
      <c r="AN206" s="536"/>
      <c r="AO206" s="536"/>
      <c r="AP206" s="536"/>
      <c r="AQ206" s="536"/>
      <c r="AR206" s="536"/>
      <c r="AS206" s="536"/>
      <c r="AT206" s="536"/>
      <c r="AU206" s="536"/>
      <c r="AV206" s="536"/>
      <c r="AW206" s="536"/>
      <c r="AX206" s="536"/>
      <c r="AY206" s="536"/>
      <c r="AZ206" s="536"/>
      <c r="BA206" s="536"/>
      <c r="BB206" s="536"/>
      <c r="BC206" s="536"/>
      <c r="BD206" s="536"/>
      <c r="BE206" s="536"/>
      <c r="BF206" s="536"/>
      <c r="BG206" s="536"/>
      <c r="BH206" s="536"/>
      <c r="BI206" s="536"/>
      <c r="BJ206" s="536"/>
      <c r="BK206" s="536"/>
      <c r="BL206" s="536"/>
      <c r="BM206" s="536"/>
      <c r="BN206" s="536"/>
      <c r="BO206" s="536"/>
      <c r="BP206" s="536"/>
      <c r="BQ206" s="536"/>
      <c r="BR206" s="536"/>
      <c r="BS206" s="537"/>
      <c r="BT206" s="535" t="s">
        <v>339</v>
      </c>
      <c r="BU206" s="536"/>
      <c r="BV206" s="536"/>
      <c r="BW206" s="536"/>
      <c r="BX206" s="536"/>
      <c r="BY206" s="536"/>
      <c r="BZ206" s="536"/>
      <c r="CA206" s="536"/>
      <c r="CB206" s="536"/>
      <c r="CC206" s="536"/>
      <c r="CD206" s="536"/>
      <c r="CE206" s="536"/>
      <c r="CF206" s="536"/>
      <c r="CG206" s="536"/>
      <c r="CH206" s="536"/>
      <c r="CI206" s="537"/>
      <c r="CJ206" s="535" t="s">
        <v>340</v>
      </c>
      <c r="CK206" s="536"/>
      <c r="CL206" s="536"/>
      <c r="CM206" s="536"/>
      <c r="CN206" s="536"/>
      <c r="CO206" s="536"/>
      <c r="CP206" s="536"/>
      <c r="CQ206" s="536"/>
      <c r="CR206" s="536"/>
      <c r="CS206" s="536"/>
      <c r="CT206" s="536"/>
      <c r="CU206" s="536"/>
      <c r="CV206" s="536"/>
      <c r="CW206" s="536"/>
      <c r="CX206" s="536"/>
      <c r="CY206" s="536"/>
      <c r="CZ206" s="536"/>
      <c r="DA206" s="537"/>
    </row>
    <row r="207" spans="1:131" s="137" customFormat="1" ht="12.75" x14ac:dyDescent="0.2">
      <c r="A207" s="517">
        <v>1</v>
      </c>
      <c r="B207" s="517"/>
      <c r="C207" s="517"/>
      <c r="D207" s="517"/>
      <c r="E207" s="517"/>
      <c r="F207" s="517"/>
      <c r="G207" s="517"/>
      <c r="H207" s="517">
        <v>2</v>
      </c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  <c r="AH207" s="517"/>
      <c r="AI207" s="517"/>
      <c r="AJ207" s="517"/>
      <c r="AK207" s="517"/>
      <c r="AL207" s="517"/>
      <c r="AM207" s="517"/>
      <c r="AN207" s="517"/>
      <c r="AO207" s="517"/>
      <c r="AP207" s="517"/>
      <c r="AQ207" s="517"/>
      <c r="AR207" s="517"/>
      <c r="AS207" s="517"/>
      <c r="AT207" s="517"/>
      <c r="AU207" s="517"/>
      <c r="AV207" s="517"/>
      <c r="AW207" s="517"/>
      <c r="AX207" s="517"/>
      <c r="AY207" s="517"/>
      <c r="AZ207" s="517"/>
      <c r="BA207" s="517"/>
      <c r="BB207" s="517"/>
      <c r="BC207" s="517"/>
      <c r="BD207" s="517"/>
      <c r="BE207" s="517"/>
      <c r="BF207" s="517"/>
      <c r="BG207" s="517"/>
      <c r="BH207" s="517"/>
      <c r="BI207" s="517"/>
      <c r="BJ207" s="517"/>
      <c r="BK207" s="517"/>
      <c r="BL207" s="517"/>
      <c r="BM207" s="517"/>
      <c r="BN207" s="517"/>
      <c r="BO207" s="517"/>
      <c r="BP207" s="517"/>
      <c r="BQ207" s="517"/>
      <c r="BR207" s="517"/>
      <c r="BS207" s="517"/>
      <c r="BT207" s="517">
        <v>3</v>
      </c>
      <c r="BU207" s="517"/>
      <c r="BV207" s="517"/>
      <c r="BW207" s="517"/>
      <c r="BX207" s="517"/>
      <c r="BY207" s="517"/>
      <c r="BZ207" s="517"/>
      <c r="CA207" s="517"/>
      <c r="CB207" s="517"/>
      <c r="CC207" s="517"/>
      <c r="CD207" s="517"/>
      <c r="CE207" s="517"/>
      <c r="CF207" s="517"/>
      <c r="CG207" s="517"/>
      <c r="CH207" s="517"/>
      <c r="CI207" s="517"/>
      <c r="CJ207" s="517">
        <v>4</v>
      </c>
      <c r="CK207" s="517"/>
      <c r="CL207" s="517"/>
      <c r="CM207" s="517"/>
      <c r="CN207" s="517"/>
      <c r="CO207" s="517"/>
      <c r="CP207" s="517"/>
      <c r="CQ207" s="517"/>
      <c r="CR207" s="517"/>
      <c r="CS207" s="517"/>
      <c r="CT207" s="517"/>
      <c r="CU207" s="517"/>
      <c r="CV207" s="517"/>
      <c r="CW207" s="517"/>
      <c r="CX207" s="517"/>
      <c r="CY207" s="517"/>
      <c r="CZ207" s="517"/>
      <c r="DA207" s="517"/>
    </row>
    <row r="208" spans="1:131" s="137" customFormat="1" ht="40.5" customHeight="1" x14ac:dyDescent="0.2">
      <c r="A208" s="514"/>
      <c r="B208" s="514"/>
      <c r="C208" s="514"/>
      <c r="D208" s="514"/>
      <c r="E208" s="514"/>
      <c r="F208" s="514"/>
      <c r="G208" s="514"/>
      <c r="H208" s="521" t="s">
        <v>397</v>
      </c>
      <c r="I208" s="522" t="s">
        <v>397</v>
      </c>
      <c r="J208" s="522" t="s">
        <v>397</v>
      </c>
      <c r="K208" s="522" t="s">
        <v>397</v>
      </c>
      <c r="L208" s="522" t="s">
        <v>397</v>
      </c>
      <c r="M208" s="522" t="s">
        <v>397</v>
      </c>
      <c r="N208" s="522" t="s">
        <v>397</v>
      </c>
      <c r="O208" s="522" t="s">
        <v>397</v>
      </c>
      <c r="P208" s="522" t="s">
        <v>397</v>
      </c>
      <c r="Q208" s="522" t="s">
        <v>397</v>
      </c>
      <c r="R208" s="522" t="s">
        <v>397</v>
      </c>
      <c r="S208" s="522" t="s">
        <v>397</v>
      </c>
      <c r="T208" s="522" t="s">
        <v>397</v>
      </c>
      <c r="U208" s="522" t="s">
        <v>397</v>
      </c>
      <c r="V208" s="522" t="s">
        <v>397</v>
      </c>
      <c r="W208" s="522" t="s">
        <v>397</v>
      </c>
      <c r="X208" s="522" t="s">
        <v>397</v>
      </c>
      <c r="Y208" s="522" t="s">
        <v>397</v>
      </c>
      <c r="Z208" s="522" t="s">
        <v>397</v>
      </c>
      <c r="AA208" s="522" t="s">
        <v>397</v>
      </c>
      <c r="AB208" s="522" t="s">
        <v>397</v>
      </c>
      <c r="AC208" s="522" t="s">
        <v>397</v>
      </c>
      <c r="AD208" s="522" t="s">
        <v>397</v>
      </c>
      <c r="AE208" s="522" t="s">
        <v>397</v>
      </c>
      <c r="AF208" s="522" t="s">
        <v>397</v>
      </c>
      <c r="AG208" s="522" t="s">
        <v>397</v>
      </c>
      <c r="AH208" s="522" t="s">
        <v>397</v>
      </c>
      <c r="AI208" s="522" t="s">
        <v>397</v>
      </c>
      <c r="AJ208" s="522" t="s">
        <v>397</v>
      </c>
      <c r="AK208" s="522" t="s">
        <v>397</v>
      </c>
      <c r="AL208" s="522" t="s">
        <v>397</v>
      </c>
      <c r="AM208" s="522" t="s">
        <v>397</v>
      </c>
      <c r="AN208" s="522" t="s">
        <v>397</v>
      </c>
      <c r="AO208" s="522" t="s">
        <v>397</v>
      </c>
      <c r="AP208" s="522" t="s">
        <v>397</v>
      </c>
      <c r="AQ208" s="522" t="s">
        <v>397</v>
      </c>
      <c r="AR208" s="522" t="s">
        <v>397</v>
      </c>
      <c r="AS208" s="522" t="s">
        <v>397</v>
      </c>
      <c r="AT208" s="522" t="s">
        <v>397</v>
      </c>
      <c r="AU208" s="522" t="s">
        <v>397</v>
      </c>
      <c r="AV208" s="522" t="s">
        <v>397</v>
      </c>
      <c r="AW208" s="522" t="s">
        <v>397</v>
      </c>
      <c r="AX208" s="522" t="s">
        <v>397</v>
      </c>
      <c r="AY208" s="522" t="s">
        <v>397</v>
      </c>
      <c r="AZ208" s="522" t="s">
        <v>397</v>
      </c>
      <c r="BA208" s="522" t="s">
        <v>397</v>
      </c>
      <c r="BB208" s="522" t="s">
        <v>397</v>
      </c>
      <c r="BC208" s="522" t="s">
        <v>397</v>
      </c>
      <c r="BD208" s="522" t="s">
        <v>397</v>
      </c>
      <c r="BE208" s="522" t="s">
        <v>397</v>
      </c>
      <c r="BF208" s="522" t="s">
        <v>397</v>
      </c>
      <c r="BG208" s="522" t="s">
        <v>397</v>
      </c>
      <c r="BH208" s="522" t="s">
        <v>397</v>
      </c>
      <c r="BI208" s="522" t="s">
        <v>397</v>
      </c>
      <c r="BJ208" s="522" t="s">
        <v>397</v>
      </c>
      <c r="BK208" s="522" t="s">
        <v>397</v>
      </c>
      <c r="BL208" s="522" t="s">
        <v>397</v>
      </c>
      <c r="BM208" s="522" t="s">
        <v>397</v>
      </c>
      <c r="BN208" s="522" t="s">
        <v>397</v>
      </c>
      <c r="BO208" s="522" t="s">
        <v>397</v>
      </c>
      <c r="BP208" s="522" t="s">
        <v>397</v>
      </c>
      <c r="BQ208" s="522" t="s">
        <v>397</v>
      </c>
      <c r="BR208" s="522" t="s">
        <v>397</v>
      </c>
      <c r="BS208" s="523" t="s">
        <v>397</v>
      </c>
      <c r="BT208" s="513">
        <v>1</v>
      </c>
      <c r="BU208" s="513"/>
      <c r="BV208" s="513"/>
      <c r="BW208" s="513"/>
      <c r="BX208" s="513"/>
      <c r="BY208" s="513"/>
      <c r="BZ208" s="513"/>
      <c r="CA208" s="513"/>
      <c r="CB208" s="513"/>
      <c r="CC208" s="513"/>
      <c r="CD208" s="513"/>
      <c r="CE208" s="513"/>
      <c r="CF208" s="513"/>
      <c r="CG208" s="513"/>
      <c r="CH208" s="513"/>
      <c r="CI208" s="513"/>
      <c r="CJ208" s="515">
        <v>70080</v>
      </c>
      <c r="CK208" s="515">
        <v>70709.759999999995</v>
      </c>
      <c r="CL208" s="515">
        <v>70709.759999999995</v>
      </c>
      <c r="CM208" s="515">
        <v>70709.759999999995</v>
      </c>
      <c r="CN208" s="515">
        <v>70709.759999999995</v>
      </c>
      <c r="CO208" s="515">
        <v>70709.759999999995</v>
      </c>
      <c r="CP208" s="515">
        <v>70709.759999999995</v>
      </c>
      <c r="CQ208" s="515">
        <v>70709.759999999995</v>
      </c>
      <c r="CR208" s="515">
        <v>70709.759999999995</v>
      </c>
      <c r="CS208" s="515">
        <v>70709.759999999995</v>
      </c>
      <c r="CT208" s="515">
        <v>70709.759999999995</v>
      </c>
      <c r="CU208" s="515">
        <v>70709.759999999995</v>
      </c>
      <c r="CV208" s="515">
        <v>70709.759999999995</v>
      </c>
      <c r="CW208" s="515">
        <v>70709.759999999995</v>
      </c>
      <c r="CX208" s="515">
        <v>70709.759999999995</v>
      </c>
      <c r="CY208" s="515">
        <v>70709.759999999995</v>
      </c>
      <c r="CZ208" s="515">
        <v>70709.759999999995</v>
      </c>
      <c r="DA208" s="515">
        <v>70709.759999999995</v>
      </c>
    </row>
    <row r="209" spans="1:105" s="137" customFormat="1" ht="10.5" customHeight="1" x14ac:dyDescent="0.2">
      <c r="A209" s="514"/>
      <c r="B209" s="514"/>
      <c r="C209" s="514"/>
      <c r="D209" s="514"/>
      <c r="E209" s="514"/>
      <c r="F209" s="514"/>
      <c r="G209" s="514"/>
      <c r="H209" s="521" t="s">
        <v>408</v>
      </c>
      <c r="I209" s="522" t="s">
        <v>408</v>
      </c>
      <c r="J209" s="522" t="s">
        <v>408</v>
      </c>
      <c r="K209" s="522" t="s">
        <v>408</v>
      </c>
      <c r="L209" s="522" t="s">
        <v>408</v>
      </c>
      <c r="M209" s="522" t="s">
        <v>408</v>
      </c>
      <c r="N209" s="522" t="s">
        <v>408</v>
      </c>
      <c r="O209" s="522" t="s">
        <v>408</v>
      </c>
      <c r="P209" s="522" t="s">
        <v>408</v>
      </c>
      <c r="Q209" s="522" t="s">
        <v>408</v>
      </c>
      <c r="R209" s="522" t="s">
        <v>408</v>
      </c>
      <c r="S209" s="522" t="s">
        <v>408</v>
      </c>
      <c r="T209" s="522" t="s">
        <v>408</v>
      </c>
      <c r="U209" s="522" t="s">
        <v>408</v>
      </c>
      <c r="V209" s="522" t="s">
        <v>408</v>
      </c>
      <c r="W209" s="522" t="s">
        <v>408</v>
      </c>
      <c r="X209" s="522" t="s">
        <v>408</v>
      </c>
      <c r="Y209" s="522" t="s">
        <v>408</v>
      </c>
      <c r="Z209" s="522" t="s">
        <v>408</v>
      </c>
      <c r="AA209" s="522" t="s">
        <v>408</v>
      </c>
      <c r="AB209" s="522" t="s">
        <v>408</v>
      </c>
      <c r="AC209" s="522" t="s">
        <v>408</v>
      </c>
      <c r="AD209" s="522" t="s">
        <v>408</v>
      </c>
      <c r="AE209" s="522" t="s">
        <v>408</v>
      </c>
      <c r="AF209" s="522" t="s">
        <v>408</v>
      </c>
      <c r="AG209" s="522" t="s">
        <v>408</v>
      </c>
      <c r="AH209" s="522" t="s">
        <v>408</v>
      </c>
      <c r="AI209" s="522" t="s">
        <v>408</v>
      </c>
      <c r="AJ209" s="522" t="s">
        <v>408</v>
      </c>
      <c r="AK209" s="522" t="s">
        <v>408</v>
      </c>
      <c r="AL209" s="522" t="s">
        <v>408</v>
      </c>
      <c r="AM209" s="522" t="s">
        <v>408</v>
      </c>
      <c r="AN209" s="522" t="s">
        <v>408</v>
      </c>
      <c r="AO209" s="522" t="s">
        <v>408</v>
      </c>
      <c r="AP209" s="522" t="s">
        <v>408</v>
      </c>
      <c r="AQ209" s="522" t="s">
        <v>408</v>
      </c>
      <c r="AR209" s="522" t="s">
        <v>408</v>
      </c>
      <c r="AS209" s="522" t="s">
        <v>408</v>
      </c>
      <c r="AT209" s="522" t="s">
        <v>408</v>
      </c>
      <c r="AU209" s="522" t="s">
        <v>408</v>
      </c>
      <c r="AV209" s="522" t="s">
        <v>408</v>
      </c>
      <c r="AW209" s="522" t="s">
        <v>408</v>
      </c>
      <c r="AX209" s="522" t="s">
        <v>408</v>
      </c>
      <c r="AY209" s="522" t="s">
        <v>408</v>
      </c>
      <c r="AZ209" s="522" t="s">
        <v>408</v>
      </c>
      <c r="BA209" s="522" t="s">
        <v>408</v>
      </c>
      <c r="BB209" s="522" t="s">
        <v>408</v>
      </c>
      <c r="BC209" s="522" t="s">
        <v>408</v>
      </c>
      <c r="BD209" s="522" t="s">
        <v>408</v>
      </c>
      <c r="BE209" s="522" t="s">
        <v>408</v>
      </c>
      <c r="BF209" s="522" t="s">
        <v>408</v>
      </c>
      <c r="BG209" s="522" t="s">
        <v>408</v>
      </c>
      <c r="BH209" s="522" t="s">
        <v>408</v>
      </c>
      <c r="BI209" s="522" t="s">
        <v>408</v>
      </c>
      <c r="BJ209" s="522" t="s">
        <v>408</v>
      </c>
      <c r="BK209" s="522" t="s">
        <v>408</v>
      </c>
      <c r="BL209" s="522" t="s">
        <v>408</v>
      </c>
      <c r="BM209" s="522" t="s">
        <v>408</v>
      </c>
      <c r="BN209" s="522" t="s">
        <v>408</v>
      </c>
      <c r="BO209" s="522" t="s">
        <v>408</v>
      </c>
      <c r="BP209" s="522" t="s">
        <v>408</v>
      </c>
      <c r="BQ209" s="522" t="s">
        <v>408</v>
      </c>
      <c r="BR209" s="522" t="s">
        <v>408</v>
      </c>
      <c r="BS209" s="523" t="s">
        <v>408</v>
      </c>
      <c r="BT209" s="513">
        <v>1</v>
      </c>
      <c r="BU209" s="513"/>
      <c r="BV209" s="513"/>
      <c r="BW209" s="513"/>
      <c r="BX209" s="513"/>
      <c r="BY209" s="513"/>
      <c r="BZ209" s="513"/>
      <c r="CA209" s="513"/>
      <c r="CB209" s="513"/>
      <c r="CC209" s="513"/>
      <c r="CD209" s="513"/>
      <c r="CE209" s="513"/>
      <c r="CF209" s="513"/>
      <c r="CG209" s="513"/>
      <c r="CH209" s="513"/>
      <c r="CI209" s="513"/>
      <c r="CJ209" s="515">
        <v>29146</v>
      </c>
      <c r="CK209" s="515">
        <v>23954</v>
      </c>
      <c r="CL209" s="515">
        <v>23954</v>
      </c>
      <c r="CM209" s="515">
        <v>23954</v>
      </c>
      <c r="CN209" s="515">
        <v>23954</v>
      </c>
      <c r="CO209" s="515">
        <v>23954</v>
      </c>
      <c r="CP209" s="515">
        <v>23954</v>
      </c>
      <c r="CQ209" s="515">
        <v>23954</v>
      </c>
      <c r="CR209" s="515">
        <v>23954</v>
      </c>
      <c r="CS209" s="515">
        <v>23954</v>
      </c>
      <c r="CT209" s="515">
        <v>23954</v>
      </c>
      <c r="CU209" s="515">
        <v>23954</v>
      </c>
      <c r="CV209" s="515">
        <v>23954</v>
      </c>
      <c r="CW209" s="515">
        <v>23954</v>
      </c>
      <c r="CX209" s="515">
        <v>23954</v>
      </c>
      <c r="CY209" s="515">
        <v>23954</v>
      </c>
      <c r="CZ209" s="515">
        <v>23954</v>
      </c>
      <c r="DA209" s="515">
        <v>23954</v>
      </c>
    </row>
    <row r="210" spans="1:105" s="137" customFormat="1" ht="24" customHeight="1" x14ac:dyDescent="0.2">
      <c r="A210" s="514"/>
      <c r="B210" s="514"/>
      <c r="C210" s="514"/>
      <c r="D210" s="514"/>
      <c r="E210" s="514"/>
      <c r="F210" s="514"/>
      <c r="G210" s="514"/>
      <c r="H210" s="521" t="s">
        <v>693</v>
      </c>
      <c r="I210" s="522" t="s">
        <v>490</v>
      </c>
      <c r="J210" s="522" t="s">
        <v>490</v>
      </c>
      <c r="K210" s="522" t="s">
        <v>490</v>
      </c>
      <c r="L210" s="522" t="s">
        <v>490</v>
      </c>
      <c r="M210" s="522" t="s">
        <v>490</v>
      </c>
      <c r="N210" s="522" t="s">
        <v>490</v>
      </c>
      <c r="O210" s="522" t="s">
        <v>490</v>
      </c>
      <c r="P210" s="522" t="s">
        <v>490</v>
      </c>
      <c r="Q210" s="522" t="s">
        <v>490</v>
      </c>
      <c r="R210" s="522" t="s">
        <v>490</v>
      </c>
      <c r="S210" s="522" t="s">
        <v>490</v>
      </c>
      <c r="T210" s="522" t="s">
        <v>490</v>
      </c>
      <c r="U210" s="522" t="s">
        <v>490</v>
      </c>
      <c r="V210" s="522" t="s">
        <v>490</v>
      </c>
      <c r="W210" s="522" t="s">
        <v>490</v>
      </c>
      <c r="X210" s="522" t="s">
        <v>490</v>
      </c>
      <c r="Y210" s="522" t="s">
        <v>490</v>
      </c>
      <c r="Z210" s="522" t="s">
        <v>490</v>
      </c>
      <c r="AA210" s="522" t="s">
        <v>490</v>
      </c>
      <c r="AB210" s="522" t="s">
        <v>490</v>
      </c>
      <c r="AC210" s="522" t="s">
        <v>490</v>
      </c>
      <c r="AD210" s="522" t="s">
        <v>490</v>
      </c>
      <c r="AE210" s="522" t="s">
        <v>490</v>
      </c>
      <c r="AF210" s="522" t="s">
        <v>490</v>
      </c>
      <c r="AG210" s="522" t="s">
        <v>490</v>
      </c>
      <c r="AH210" s="522" t="s">
        <v>490</v>
      </c>
      <c r="AI210" s="522" t="s">
        <v>490</v>
      </c>
      <c r="AJ210" s="522" t="s">
        <v>490</v>
      </c>
      <c r="AK210" s="522" t="s">
        <v>490</v>
      </c>
      <c r="AL210" s="522" t="s">
        <v>490</v>
      </c>
      <c r="AM210" s="522" t="s">
        <v>490</v>
      </c>
      <c r="AN210" s="522" t="s">
        <v>490</v>
      </c>
      <c r="AO210" s="522" t="s">
        <v>490</v>
      </c>
      <c r="AP210" s="522" t="s">
        <v>490</v>
      </c>
      <c r="AQ210" s="522" t="s">
        <v>490</v>
      </c>
      <c r="AR210" s="522" t="s">
        <v>490</v>
      </c>
      <c r="AS210" s="522" t="s">
        <v>490</v>
      </c>
      <c r="AT210" s="522" t="s">
        <v>490</v>
      </c>
      <c r="AU210" s="522" t="s">
        <v>490</v>
      </c>
      <c r="AV210" s="522" t="s">
        <v>490</v>
      </c>
      <c r="AW210" s="522" t="s">
        <v>490</v>
      </c>
      <c r="AX210" s="522" t="s">
        <v>490</v>
      </c>
      <c r="AY210" s="522" t="s">
        <v>490</v>
      </c>
      <c r="AZ210" s="522" t="s">
        <v>490</v>
      </c>
      <c r="BA210" s="522" t="s">
        <v>490</v>
      </c>
      <c r="BB210" s="522" t="s">
        <v>490</v>
      </c>
      <c r="BC210" s="522" t="s">
        <v>490</v>
      </c>
      <c r="BD210" s="522" t="s">
        <v>490</v>
      </c>
      <c r="BE210" s="522" t="s">
        <v>490</v>
      </c>
      <c r="BF210" s="522" t="s">
        <v>490</v>
      </c>
      <c r="BG210" s="522" t="s">
        <v>490</v>
      </c>
      <c r="BH210" s="522" t="s">
        <v>490</v>
      </c>
      <c r="BI210" s="522" t="s">
        <v>490</v>
      </c>
      <c r="BJ210" s="522" t="s">
        <v>490</v>
      </c>
      <c r="BK210" s="522" t="s">
        <v>490</v>
      </c>
      <c r="BL210" s="522" t="s">
        <v>490</v>
      </c>
      <c r="BM210" s="522" t="s">
        <v>490</v>
      </c>
      <c r="BN210" s="522" t="s">
        <v>490</v>
      </c>
      <c r="BO210" s="522" t="s">
        <v>490</v>
      </c>
      <c r="BP210" s="522" t="s">
        <v>490</v>
      </c>
      <c r="BQ210" s="522" t="s">
        <v>490</v>
      </c>
      <c r="BR210" s="522" t="s">
        <v>490</v>
      </c>
      <c r="BS210" s="523" t="s">
        <v>490</v>
      </c>
      <c r="BT210" s="513">
        <v>1</v>
      </c>
      <c r="BU210" s="513"/>
      <c r="BV210" s="513"/>
      <c r="BW210" s="513"/>
      <c r="BX210" s="513"/>
      <c r="BY210" s="513"/>
      <c r="BZ210" s="513"/>
      <c r="CA210" s="513"/>
      <c r="CB210" s="513"/>
      <c r="CC210" s="513"/>
      <c r="CD210" s="513"/>
      <c r="CE210" s="513"/>
      <c r="CF210" s="513"/>
      <c r="CG210" s="513"/>
      <c r="CH210" s="513"/>
      <c r="CI210" s="513"/>
      <c r="CJ210" s="515">
        <v>40000</v>
      </c>
      <c r="CK210" s="515">
        <v>40000</v>
      </c>
      <c r="CL210" s="515">
        <v>40000</v>
      </c>
      <c r="CM210" s="515">
        <v>40000</v>
      </c>
      <c r="CN210" s="515">
        <v>40000</v>
      </c>
      <c r="CO210" s="515">
        <v>40000</v>
      </c>
      <c r="CP210" s="515">
        <v>40000</v>
      </c>
      <c r="CQ210" s="515">
        <v>40000</v>
      </c>
      <c r="CR210" s="515">
        <v>40000</v>
      </c>
      <c r="CS210" s="515">
        <v>40000</v>
      </c>
      <c r="CT210" s="515">
        <v>40000</v>
      </c>
      <c r="CU210" s="515">
        <v>40000</v>
      </c>
      <c r="CV210" s="515">
        <v>40000</v>
      </c>
      <c r="CW210" s="515">
        <v>40000</v>
      </c>
      <c r="CX210" s="515">
        <v>40000</v>
      </c>
      <c r="CY210" s="515">
        <v>40000</v>
      </c>
      <c r="CZ210" s="515">
        <v>40000</v>
      </c>
      <c r="DA210" s="515">
        <v>40000</v>
      </c>
    </row>
    <row r="211" spans="1:105" s="137" customFormat="1" ht="24" customHeight="1" x14ac:dyDescent="0.2">
      <c r="A211" s="514"/>
      <c r="B211" s="514"/>
      <c r="C211" s="514"/>
      <c r="D211" s="514"/>
      <c r="E211" s="514"/>
      <c r="F211" s="514"/>
      <c r="G211" s="514"/>
      <c r="H211" s="521" t="s">
        <v>692</v>
      </c>
      <c r="I211" s="522" t="s">
        <v>490</v>
      </c>
      <c r="J211" s="522" t="s">
        <v>490</v>
      </c>
      <c r="K211" s="522" t="s">
        <v>490</v>
      </c>
      <c r="L211" s="522" t="s">
        <v>490</v>
      </c>
      <c r="M211" s="522" t="s">
        <v>490</v>
      </c>
      <c r="N211" s="522" t="s">
        <v>490</v>
      </c>
      <c r="O211" s="522" t="s">
        <v>490</v>
      </c>
      <c r="P211" s="522" t="s">
        <v>490</v>
      </c>
      <c r="Q211" s="522" t="s">
        <v>490</v>
      </c>
      <c r="R211" s="522" t="s">
        <v>490</v>
      </c>
      <c r="S211" s="522" t="s">
        <v>490</v>
      </c>
      <c r="T211" s="522" t="s">
        <v>490</v>
      </c>
      <c r="U211" s="522" t="s">
        <v>490</v>
      </c>
      <c r="V211" s="522" t="s">
        <v>490</v>
      </c>
      <c r="W211" s="522" t="s">
        <v>490</v>
      </c>
      <c r="X211" s="522" t="s">
        <v>490</v>
      </c>
      <c r="Y211" s="522" t="s">
        <v>490</v>
      </c>
      <c r="Z211" s="522" t="s">
        <v>490</v>
      </c>
      <c r="AA211" s="522" t="s">
        <v>490</v>
      </c>
      <c r="AB211" s="522" t="s">
        <v>490</v>
      </c>
      <c r="AC211" s="522" t="s">
        <v>490</v>
      </c>
      <c r="AD211" s="522" t="s">
        <v>490</v>
      </c>
      <c r="AE211" s="522" t="s">
        <v>490</v>
      </c>
      <c r="AF211" s="522" t="s">
        <v>490</v>
      </c>
      <c r="AG211" s="522" t="s">
        <v>490</v>
      </c>
      <c r="AH211" s="522" t="s">
        <v>490</v>
      </c>
      <c r="AI211" s="522" t="s">
        <v>490</v>
      </c>
      <c r="AJ211" s="522" t="s">
        <v>490</v>
      </c>
      <c r="AK211" s="522" t="s">
        <v>490</v>
      </c>
      <c r="AL211" s="522" t="s">
        <v>490</v>
      </c>
      <c r="AM211" s="522" t="s">
        <v>490</v>
      </c>
      <c r="AN211" s="522" t="s">
        <v>490</v>
      </c>
      <c r="AO211" s="522" t="s">
        <v>490</v>
      </c>
      <c r="AP211" s="522" t="s">
        <v>490</v>
      </c>
      <c r="AQ211" s="522" t="s">
        <v>490</v>
      </c>
      <c r="AR211" s="522" t="s">
        <v>490</v>
      </c>
      <c r="AS211" s="522" t="s">
        <v>490</v>
      </c>
      <c r="AT211" s="522" t="s">
        <v>490</v>
      </c>
      <c r="AU211" s="522" t="s">
        <v>490</v>
      </c>
      <c r="AV211" s="522" t="s">
        <v>490</v>
      </c>
      <c r="AW211" s="522" t="s">
        <v>490</v>
      </c>
      <c r="AX211" s="522" t="s">
        <v>490</v>
      </c>
      <c r="AY211" s="522" t="s">
        <v>490</v>
      </c>
      <c r="AZ211" s="522" t="s">
        <v>490</v>
      </c>
      <c r="BA211" s="522" t="s">
        <v>490</v>
      </c>
      <c r="BB211" s="522" t="s">
        <v>490</v>
      </c>
      <c r="BC211" s="522" t="s">
        <v>490</v>
      </c>
      <c r="BD211" s="522" t="s">
        <v>490</v>
      </c>
      <c r="BE211" s="522" t="s">
        <v>490</v>
      </c>
      <c r="BF211" s="522" t="s">
        <v>490</v>
      </c>
      <c r="BG211" s="522" t="s">
        <v>490</v>
      </c>
      <c r="BH211" s="522" t="s">
        <v>490</v>
      </c>
      <c r="BI211" s="522" t="s">
        <v>490</v>
      </c>
      <c r="BJ211" s="522" t="s">
        <v>490</v>
      </c>
      <c r="BK211" s="522" t="s">
        <v>490</v>
      </c>
      <c r="BL211" s="522" t="s">
        <v>490</v>
      </c>
      <c r="BM211" s="522" t="s">
        <v>490</v>
      </c>
      <c r="BN211" s="522" t="s">
        <v>490</v>
      </c>
      <c r="BO211" s="522" t="s">
        <v>490</v>
      </c>
      <c r="BP211" s="522" t="s">
        <v>490</v>
      </c>
      <c r="BQ211" s="522" t="s">
        <v>490</v>
      </c>
      <c r="BR211" s="522" t="s">
        <v>490</v>
      </c>
      <c r="BS211" s="523" t="s">
        <v>490</v>
      </c>
      <c r="BT211" s="513">
        <v>1</v>
      </c>
      <c r="BU211" s="513"/>
      <c r="BV211" s="513"/>
      <c r="BW211" s="513"/>
      <c r="BX211" s="513"/>
      <c r="BY211" s="513"/>
      <c r="BZ211" s="513"/>
      <c r="CA211" s="513"/>
      <c r="CB211" s="513"/>
      <c r="CC211" s="513"/>
      <c r="CD211" s="513"/>
      <c r="CE211" s="513"/>
      <c r="CF211" s="513"/>
      <c r="CG211" s="513"/>
      <c r="CH211" s="513"/>
      <c r="CI211" s="513"/>
      <c r="CJ211" s="515">
        <v>5000</v>
      </c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  <c r="CW211" s="515"/>
      <c r="CX211" s="515"/>
      <c r="CY211" s="515"/>
      <c r="CZ211" s="515"/>
      <c r="DA211" s="515"/>
    </row>
    <row r="212" spans="1:105" s="137" customFormat="1" ht="12.75" customHeight="1" x14ac:dyDescent="0.2">
      <c r="A212" s="514"/>
      <c r="B212" s="514"/>
      <c r="C212" s="514"/>
      <c r="D212" s="514"/>
      <c r="E212" s="514"/>
      <c r="F212" s="514"/>
      <c r="G212" s="514"/>
      <c r="H212" s="521" t="s">
        <v>691</v>
      </c>
      <c r="I212" s="522" t="s">
        <v>490</v>
      </c>
      <c r="J212" s="522" t="s">
        <v>490</v>
      </c>
      <c r="K212" s="522" t="s">
        <v>490</v>
      </c>
      <c r="L212" s="522" t="s">
        <v>490</v>
      </c>
      <c r="M212" s="522" t="s">
        <v>490</v>
      </c>
      <c r="N212" s="522" t="s">
        <v>490</v>
      </c>
      <c r="O212" s="522" t="s">
        <v>490</v>
      </c>
      <c r="P212" s="522" t="s">
        <v>490</v>
      </c>
      <c r="Q212" s="522" t="s">
        <v>490</v>
      </c>
      <c r="R212" s="522" t="s">
        <v>490</v>
      </c>
      <c r="S212" s="522" t="s">
        <v>490</v>
      </c>
      <c r="T212" s="522" t="s">
        <v>490</v>
      </c>
      <c r="U212" s="522" t="s">
        <v>490</v>
      </c>
      <c r="V212" s="522" t="s">
        <v>490</v>
      </c>
      <c r="W212" s="522" t="s">
        <v>490</v>
      </c>
      <c r="X212" s="522" t="s">
        <v>490</v>
      </c>
      <c r="Y212" s="522" t="s">
        <v>490</v>
      </c>
      <c r="Z212" s="522" t="s">
        <v>490</v>
      </c>
      <c r="AA212" s="522" t="s">
        <v>490</v>
      </c>
      <c r="AB212" s="522" t="s">
        <v>490</v>
      </c>
      <c r="AC212" s="522" t="s">
        <v>490</v>
      </c>
      <c r="AD212" s="522" t="s">
        <v>490</v>
      </c>
      <c r="AE212" s="522" t="s">
        <v>490</v>
      </c>
      <c r="AF212" s="522" t="s">
        <v>490</v>
      </c>
      <c r="AG212" s="522" t="s">
        <v>490</v>
      </c>
      <c r="AH212" s="522" t="s">
        <v>490</v>
      </c>
      <c r="AI212" s="522" t="s">
        <v>490</v>
      </c>
      <c r="AJ212" s="522" t="s">
        <v>490</v>
      </c>
      <c r="AK212" s="522" t="s">
        <v>490</v>
      </c>
      <c r="AL212" s="522" t="s">
        <v>490</v>
      </c>
      <c r="AM212" s="522" t="s">
        <v>490</v>
      </c>
      <c r="AN212" s="522" t="s">
        <v>490</v>
      </c>
      <c r="AO212" s="522" t="s">
        <v>490</v>
      </c>
      <c r="AP212" s="522" t="s">
        <v>490</v>
      </c>
      <c r="AQ212" s="522" t="s">
        <v>490</v>
      </c>
      <c r="AR212" s="522" t="s">
        <v>490</v>
      </c>
      <c r="AS212" s="522" t="s">
        <v>490</v>
      </c>
      <c r="AT212" s="522" t="s">
        <v>490</v>
      </c>
      <c r="AU212" s="522" t="s">
        <v>490</v>
      </c>
      <c r="AV212" s="522" t="s">
        <v>490</v>
      </c>
      <c r="AW212" s="522" t="s">
        <v>490</v>
      </c>
      <c r="AX212" s="522" t="s">
        <v>490</v>
      </c>
      <c r="AY212" s="522" t="s">
        <v>490</v>
      </c>
      <c r="AZ212" s="522" t="s">
        <v>490</v>
      </c>
      <c r="BA212" s="522" t="s">
        <v>490</v>
      </c>
      <c r="BB212" s="522" t="s">
        <v>490</v>
      </c>
      <c r="BC212" s="522" t="s">
        <v>490</v>
      </c>
      <c r="BD212" s="522" t="s">
        <v>490</v>
      </c>
      <c r="BE212" s="522" t="s">
        <v>490</v>
      </c>
      <c r="BF212" s="522" t="s">
        <v>490</v>
      </c>
      <c r="BG212" s="522" t="s">
        <v>490</v>
      </c>
      <c r="BH212" s="522" t="s">
        <v>490</v>
      </c>
      <c r="BI212" s="522" t="s">
        <v>490</v>
      </c>
      <c r="BJ212" s="522" t="s">
        <v>490</v>
      </c>
      <c r="BK212" s="522" t="s">
        <v>490</v>
      </c>
      <c r="BL212" s="522" t="s">
        <v>490</v>
      </c>
      <c r="BM212" s="522" t="s">
        <v>490</v>
      </c>
      <c r="BN212" s="522" t="s">
        <v>490</v>
      </c>
      <c r="BO212" s="522" t="s">
        <v>490</v>
      </c>
      <c r="BP212" s="522" t="s">
        <v>490</v>
      </c>
      <c r="BQ212" s="522" t="s">
        <v>490</v>
      </c>
      <c r="BR212" s="522" t="s">
        <v>490</v>
      </c>
      <c r="BS212" s="523" t="s">
        <v>490</v>
      </c>
      <c r="BT212" s="513">
        <v>1</v>
      </c>
      <c r="BU212" s="513"/>
      <c r="BV212" s="513"/>
      <c r="BW212" s="513"/>
      <c r="BX212" s="513"/>
      <c r="BY212" s="513"/>
      <c r="BZ212" s="513"/>
      <c r="CA212" s="513"/>
      <c r="CB212" s="513"/>
      <c r="CC212" s="513"/>
      <c r="CD212" s="513"/>
      <c r="CE212" s="513"/>
      <c r="CF212" s="513"/>
      <c r="CG212" s="513"/>
      <c r="CH212" s="513"/>
      <c r="CI212" s="513"/>
      <c r="CJ212" s="515">
        <v>20250</v>
      </c>
      <c r="CK212" s="515">
        <v>40000</v>
      </c>
      <c r="CL212" s="515">
        <v>40000</v>
      </c>
      <c r="CM212" s="515">
        <v>40000</v>
      </c>
      <c r="CN212" s="515">
        <v>40000</v>
      </c>
      <c r="CO212" s="515">
        <v>40000</v>
      </c>
      <c r="CP212" s="515">
        <v>40000</v>
      </c>
      <c r="CQ212" s="515">
        <v>40000</v>
      </c>
      <c r="CR212" s="515">
        <v>40000</v>
      </c>
      <c r="CS212" s="515">
        <v>40000</v>
      </c>
      <c r="CT212" s="515">
        <v>40000</v>
      </c>
      <c r="CU212" s="515">
        <v>40000</v>
      </c>
      <c r="CV212" s="515">
        <v>40000</v>
      </c>
      <c r="CW212" s="515">
        <v>40000</v>
      </c>
      <c r="CX212" s="515">
        <v>40000</v>
      </c>
      <c r="CY212" s="515">
        <v>40000</v>
      </c>
      <c r="CZ212" s="515">
        <v>40000</v>
      </c>
      <c r="DA212" s="515">
        <v>40000</v>
      </c>
    </row>
    <row r="213" spans="1:105" s="137" customFormat="1" ht="12.75" customHeight="1" x14ac:dyDescent="0.2">
      <c r="A213" s="514"/>
      <c r="B213" s="514"/>
      <c r="C213" s="514"/>
      <c r="D213" s="514"/>
      <c r="E213" s="514"/>
      <c r="F213" s="514"/>
      <c r="G213" s="514"/>
      <c r="H213" s="521" t="s">
        <v>418</v>
      </c>
      <c r="I213" s="522" t="s">
        <v>418</v>
      </c>
      <c r="J213" s="522" t="s">
        <v>418</v>
      </c>
      <c r="K213" s="522" t="s">
        <v>418</v>
      </c>
      <c r="L213" s="522" t="s">
        <v>418</v>
      </c>
      <c r="M213" s="522" t="s">
        <v>418</v>
      </c>
      <c r="N213" s="522" t="s">
        <v>418</v>
      </c>
      <c r="O213" s="522" t="s">
        <v>418</v>
      </c>
      <c r="P213" s="522" t="s">
        <v>418</v>
      </c>
      <c r="Q213" s="522" t="s">
        <v>418</v>
      </c>
      <c r="R213" s="522" t="s">
        <v>418</v>
      </c>
      <c r="S213" s="522" t="s">
        <v>418</v>
      </c>
      <c r="T213" s="522" t="s">
        <v>418</v>
      </c>
      <c r="U213" s="522" t="s">
        <v>418</v>
      </c>
      <c r="V213" s="522" t="s">
        <v>418</v>
      </c>
      <c r="W213" s="522" t="s">
        <v>418</v>
      </c>
      <c r="X213" s="522" t="s">
        <v>418</v>
      </c>
      <c r="Y213" s="522" t="s">
        <v>418</v>
      </c>
      <c r="Z213" s="522" t="s">
        <v>418</v>
      </c>
      <c r="AA213" s="522" t="s">
        <v>418</v>
      </c>
      <c r="AB213" s="522" t="s">
        <v>418</v>
      </c>
      <c r="AC213" s="522" t="s">
        <v>418</v>
      </c>
      <c r="AD213" s="522" t="s">
        <v>418</v>
      </c>
      <c r="AE213" s="522" t="s">
        <v>418</v>
      </c>
      <c r="AF213" s="522" t="s">
        <v>418</v>
      </c>
      <c r="AG213" s="522" t="s">
        <v>418</v>
      </c>
      <c r="AH213" s="522" t="s">
        <v>418</v>
      </c>
      <c r="AI213" s="522" t="s">
        <v>418</v>
      </c>
      <c r="AJ213" s="522" t="s">
        <v>418</v>
      </c>
      <c r="AK213" s="522" t="s">
        <v>418</v>
      </c>
      <c r="AL213" s="522" t="s">
        <v>418</v>
      </c>
      <c r="AM213" s="522" t="s">
        <v>418</v>
      </c>
      <c r="AN213" s="522" t="s">
        <v>418</v>
      </c>
      <c r="AO213" s="522" t="s">
        <v>418</v>
      </c>
      <c r="AP213" s="522" t="s">
        <v>418</v>
      </c>
      <c r="AQ213" s="522" t="s">
        <v>418</v>
      </c>
      <c r="AR213" s="522" t="s">
        <v>418</v>
      </c>
      <c r="AS213" s="522" t="s">
        <v>418</v>
      </c>
      <c r="AT213" s="522" t="s">
        <v>418</v>
      </c>
      <c r="AU213" s="522" t="s">
        <v>418</v>
      </c>
      <c r="AV213" s="522" t="s">
        <v>418</v>
      </c>
      <c r="AW213" s="522" t="s">
        <v>418</v>
      </c>
      <c r="AX213" s="522" t="s">
        <v>418</v>
      </c>
      <c r="AY213" s="522" t="s">
        <v>418</v>
      </c>
      <c r="AZ213" s="522" t="s">
        <v>418</v>
      </c>
      <c r="BA213" s="522" t="s">
        <v>418</v>
      </c>
      <c r="BB213" s="522" t="s">
        <v>418</v>
      </c>
      <c r="BC213" s="522" t="s">
        <v>418</v>
      </c>
      <c r="BD213" s="522" t="s">
        <v>418</v>
      </c>
      <c r="BE213" s="522" t="s">
        <v>418</v>
      </c>
      <c r="BF213" s="522" t="s">
        <v>418</v>
      </c>
      <c r="BG213" s="522" t="s">
        <v>418</v>
      </c>
      <c r="BH213" s="522" t="s">
        <v>418</v>
      </c>
      <c r="BI213" s="522" t="s">
        <v>418</v>
      </c>
      <c r="BJ213" s="522" t="s">
        <v>418</v>
      </c>
      <c r="BK213" s="522" t="s">
        <v>418</v>
      </c>
      <c r="BL213" s="522" t="s">
        <v>418</v>
      </c>
      <c r="BM213" s="522" t="s">
        <v>418</v>
      </c>
      <c r="BN213" s="522" t="s">
        <v>418</v>
      </c>
      <c r="BO213" s="522" t="s">
        <v>418</v>
      </c>
      <c r="BP213" s="522" t="s">
        <v>418</v>
      </c>
      <c r="BQ213" s="522" t="s">
        <v>418</v>
      </c>
      <c r="BR213" s="522" t="s">
        <v>418</v>
      </c>
      <c r="BS213" s="523" t="s">
        <v>418</v>
      </c>
      <c r="BT213" s="513">
        <v>1</v>
      </c>
      <c r="BU213" s="513"/>
      <c r="BV213" s="513"/>
      <c r="BW213" s="513"/>
      <c r="BX213" s="513"/>
      <c r="BY213" s="513"/>
      <c r="BZ213" s="513"/>
      <c r="CA213" s="513"/>
      <c r="CB213" s="513"/>
      <c r="CC213" s="513"/>
      <c r="CD213" s="513"/>
      <c r="CE213" s="513"/>
      <c r="CF213" s="513"/>
      <c r="CG213" s="513"/>
      <c r="CH213" s="513"/>
      <c r="CI213" s="513"/>
      <c r="CJ213" s="515">
        <v>9000</v>
      </c>
      <c r="CK213" s="515">
        <v>18000</v>
      </c>
      <c r="CL213" s="515">
        <v>18000</v>
      </c>
      <c r="CM213" s="515">
        <v>18000</v>
      </c>
      <c r="CN213" s="515">
        <v>18000</v>
      </c>
      <c r="CO213" s="515">
        <v>18000</v>
      </c>
      <c r="CP213" s="515">
        <v>18000</v>
      </c>
      <c r="CQ213" s="515">
        <v>18000</v>
      </c>
      <c r="CR213" s="515">
        <v>18000</v>
      </c>
      <c r="CS213" s="515">
        <v>18000</v>
      </c>
      <c r="CT213" s="515">
        <v>18000</v>
      </c>
      <c r="CU213" s="515">
        <v>18000</v>
      </c>
      <c r="CV213" s="515">
        <v>18000</v>
      </c>
      <c r="CW213" s="515">
        <v>18000</v>
      </c>
      <c r="CX213" s="515">
        <v>18000</v>
      </c>
      <c r="CY213" s="515">
        <v>18000</v>
      </c>
      <c r="CZ213" s="515">
        <v>18000</v>
      </c>
      <c r="DA213" s="515">
        <v>18000</v>
      </c>
    </row>
    <row r="214" spans="1:105" s="137" customFormat="1" ht="12.75" customHeight="1" x14ac:dyDescent="0.2">
      <c r="A214" s="514"/>
      <c r="B214" s="514"/>
      <c r="C214" s="514"/>
      <c r="D214" s="514"/>
      <c r="E214" s="514"/>
      <c r="F214" s="514"/>
      <c r="G214" s="514"/>
      <c r="H214" s="521" t="s">
        <v>452</v>
      </c>
      <c r="I214" s="522" t="s">
        <v>452</v>
      </c>
      <c r="J214" s="522" t="s">
        <v>452</v>
      </c>
      <c r="K214" s="522" t="s">
        <v>452</v>
      </c>
      <c r="L214" s="522" t="s">
        <v>452</v>
      </c>
      <c r="M214" s="522" t="s">
        <v>452</v>
      </c>
      <c r="N214" s="522" t="s">
        <v>452</v>
      </c>
      <c r="O214" s="522" t="s">
        <v>452</v>
      </c>
      <c r="P214" s="522" t="s">
        <v>452</v>
      </c>
      <c r="Q214" s="522" t="s">
        <v>452</v>
      </c>
      <c r="R214" s="522" t="s">
        <v>452</v>
      </c>
      <c r="S214" s="522" t="s">
        <v>452</v>
      </c>
      <c r="T214" s="522" t="s">
        <v>452</v>
      </c>
      <c r="U214" s="522" t="s">
        <v>452</v>
      </c>
      <c r="V214" s="522" t="s">
        <v>452</v>
      </c>
      <c r="W214" s="522" t="s">
        <v>452</v>
      </c>
      <c r="X214" s="522" t="s">
        <v>452</v>
      </c>
      <c r="Y214" s="522" t="s">
        <v>452</v>
      </c>
      <c r="Z214" s="522" t="s">
        <v>452</v>
      </c>
      <c r="AA214" s="522" t="s">
        <v>452</v>
      </c>
      <c r="AB214" s="522" t="s">
        <v>452</v>
      </c>
      <c r="AC214" s="522" t="s">
        <v>452</v>
      </c>
      <c r="AD214" s="522" t="s">
        <v>452</v>
      </c>
      <c r="AE214" s="522" t="s">
        <v>452</v>
      </c>
      <c r="AF214" s="522" t="s">
        <v>452</v>
      </c>
      <c r="AG214" s="522" t="s">
        <v>452</v>
      </c>
      <c r="AH214" s="522" t="s">
        <v>452</v>
      </c>
      <c r="AI214" s="522" t="s">
        <v>452</v>
      </c>
      <c r="AJ214" s="522" t="s">
        <v>452</v>
      </c>
      <c r="AK214" s="522" t="s">
        <v>452</v>
      </c>
      <c r="AL214" s="522" t="s">
        <v>452</v>
      </c>
      <c r="AM214" s="522" t="s">
        <v>452</v>
      </c>
      <c r="AN214" s="522" t="s">
        <v>452</v>
      </c>
      <c r="AO214" s="522" t="s">
        <v>452</v>
      </c>
      <c r="AP214" s="522" t="s">
        <v>452</v>
      </c>
      <c r="AQ214" s="522" t="s">
        <v>452</v>
      </c>
      <c r="AR214" s="522" t="s">
        <v>452</v>
      </c>
      <c r="AS214" s="522" t="s">
        <v>452</v>
      </c>
      <c r="AT214" s="522" t="s">
        <v>452</v>
      </c>
      <c r="AU214" s="522" t="s">
        <v>452</v>
      </c>
      <c r="AV214" s="522" t="s">
        <v>452</v>
      </c>
      <c r="AW214" s="522" t="s">
        <v>452</v>
      </c>
      <c r="AX214" s="522" t="s">
        <v>452</v>
      </c>
      <c r="AY214" s="522" t="s">
        <v>452</v>
      </c>
      <c r="AZ214" s="522" t="s">
        <v>452</v>
      </c>
      <c r="BA214" s="522" t="s">
        <v>452</v>
      </c>
      <c r="BB214" s="522" t="s">
        <v>452</v>
      </c>
      <c r="BC214" s="522" t="s">
        <v>452</v>
      </c>
      <c r="BD214" s="522" t="s">
        <v>452</v>
      </c>
      <c r="BE214" s="522" t="s">
        <v>452</v>
      </c>
      <c r="BF214" s="522" t="s">
        <v>452</v>
      </c>
      <c r="BG214" s="522" t="s">
        <v>452</v>
      </c>
      <c r="BH214" s="522" t="s">
        <v>452</v>
      </c>
      <c r="BI214" s="522" t="s">
        <v>452</v>
      </c>
      <c r="BJ214" s="522" t="s">
        <v>452</v>
      </c>
      <c r="BK214" s="522" t="s">
        <v>452</v>
      </c>
      <c r="BL214" s="522" t="s">
        <v>452</v>
      </c>
      <c r="BM214" s="522" t="s">
        <v>452</v>
      </c>
      <c r="BN214" s="522" t="s">
        <v>452</v>
      </c>
      <c r="BO214" s="522" t="s">
        <v>452</v>
      </c>
      <c r="BP214" s="522" t="s">
        <v>452</v>
      </c>
      <c r="BQ214" s="522" t="s">
        <v>452</v>
      </c>
      <c r="BR214" s="522" t="s">
        <v>452</v>
      </c>
      <c r="BS214" s="523" t="s">
        <v>452</v>
      </c>
      <c r="BT214" s="513">
        <v>1</v>
      </c>
      <c r="BU214" s="513"/>
      <c r="BV214" s="513"/>
      <c r="BW214" s="513"/>
      <c r="BX214" s="513"/>
      <c r="BY214" s="513"/>
      <c r="BZ214" s="513"/>
      <c r="CA214" s="513"/>
      <c r="CB214" s="513"/>
      <c r="CC214" s="513"/>
      <c r="CD214" s="513"/>
      <c r="CE214" s="513"/>
      <c r="CF214" s="513"/>
      <c r="CG214" s="513"/>
      <c r="CH214" s="513"/>
      <c r="CI214" s="513"/>
      <c r="CJ214" s="515">
        <v>252000</v>
      </c>
      <c r="CK214" s="515">
        <v>247500</v>
      </c>
      <c r="CL214" s="515">
        <v>247500</v>
      </c>
      <c r="CM214" s="515">
        <v>247500</v>
      </c>
      <c r="CN214" s="515">
        <v>247500</v>
      </c>
      <c r="CO214" s="515">
        <v>247500</v>
      </c>
      <c r="CP214" s="515">
        <v>247500</v>
      </c>
      <c r="CQ214" s="515">
        <v>247500</v>
      </c>
      <c r="CR214" s="515">
        <v>247500</v>
      </c>
      <c r="CS214" s="515">
        <v>247500</v>
      </c>
      <c r="CT214" s="515">
        <v>247500</v>
      </c>
      <c r="CU214" s="515">
        <v>247500</v>
      </c>
      <c r="CV214" s="515">
        <v>247500</v>
      </c>
      <c r="CW214" s="515">
        <v>247500</v>
      </c>
      <c r="CX214" s="515">
        <v>247500</v>
      </c>
      <c r="CY214" s="515">
        <v>247500</v>
      </c>
      <c r="CZ214" s="515">
        <v>247500</v>
      </c>
      <c r="DA214" s="515">
        <v>247500</v>
      </c>
    </row>
    <row r="215" spans="1:105" s="137" customFormat="1" ht="12.75" customHeight="1" x14ac:dyDescent="0.2">
      <c r="A215" s="514"/>
      <c r="B215" s="514"/>
      <c r="C215" s="514"/>
      <c r="D215" s="514"/>
      <c r="E215" s="514"/>
      <c r="F215" s="514"/>
      <c r="G215" s="514"/>
      <c r="H215" s="521" t="s">
        <v>690</v>
      </c>
      <c r="I215" s="522" t="s">
        <v>454</v>
      </c>
      <c r="J215" s="522" t="s">
        <v>454</v>
      </c>
      <c r="K215" s="522" t="s">
        <v>454</v>
      </c>
      <c r="L215" s="522" t="s">
        <v>454</v>
      </c>
      <c r="M215" s="522" t="s">
        <v>454</v>
      </c>
      <c r="N215" s="522" t="s">
        <v>454</v>
      </c>
      <c r="O215" s="522" t="s">
        <v>454</v>
      </c>
      <c r="P215" s="522" t="s">
        <v>454</v>
      </c>
      <c r="Q215" s="522" t="s">
        <v>454</v>
      </c>
      <c r="R215" s="522" t="s">
        <v>454</v>
      </c>
      <c r="S215" s="522" t="s">
        <v>454</v>
      </c>
      <c r="T215" s="522" t="s">
        <v>454</v>
      </c>
      <c r="U215" s="522" t="s">
        <v>454</v>
      </c>
      <c r="V215" s="522" t="s">
        <v>454</v>
      </c>
      <c r="W215" s="522" t="s">
        <v>454</v>
      </c>
      <c r="X215" s="522" t="s">
        <v>454</v>
      </c>
      <c r="Y215" s="522" t="s">
        <v>454</v>
      </c>
      <c r="Z215" s="522" t="s">
        <v>454</v>
      </c>
      <c r="AA215" s="522" t="s">
        <v>454</v>
      </c>
      <c r="AB215" s="522" t="s">
        <v>454</v>
      </c>
      <c r="AC215" s="522" t="s">
        <v>454</v>
      </c>
      <c r="AD215" s="522" t="s">
        <v>454</v>
      </c>
      <c r="AE215" s="522" t="s">
        <v>454</v>
      </c>
      <c r="AF215" s="522" t="s">
        <v>454</v>
      </c>
      <c r="AG215" s="522" t="s">
        <v>454</v>
      </c>
      <c r="AH215" s="522" t="s">
        <v>454</v>
      </c>
      <c r="AI215" s="522" t="s">
        <v>454</v>
      </c>
      <c r="AJ215" s="522" t="s">
        <v>454</v>
      </c>
      <c r="AK215" s="522" t="s">
        <v>454</v>
      </c>
      <c r="AL215" s="522" t="s">
        <v>454</v>
      </c>
      <c r="AM215" s="522" t="s">
        <v>454</v>
      </c>
      <c r="AN215" s="522" t="s">
        <v>454</v>
      </c>
      <c r="AO215" s="522" t="s">
        <v>454</v>
      </c>
      <c r="AP215" s="522" t="s">
        <v>454</v>
      </c>
      <c r="AQ215" s="522" t="s">
        <v>454</v>
      </c>
      <c r="AR215" s="522" t="s">
        <v>454</v>
      </c>
      <c r="AS215" s="522" t="s">
        <v>454</v>
      </c>
      <c r="AT215" s="522" t="s">
        <v>454</v>
      </c>
      <c r="AU215" s="522" t="s">
        <v>454</v>
      </c>
      <c r="AV215" s="522" t="s">
        <v>454</v>
      </c>
      <c r="AW215" s="522" t="s">
        <v>454</v>
      </c>
      <c r="AX215" s="522" t="s">
        <v>454</v>
      </c>
      <c r="AY215" s="522" t="s">
        <v>454</v>
      </c>
      <c r="AZ215" s="522" t="s">
        <v>454</v>
      </c>
      <c r="BA215" s="522" t="s">
        <v>454</v>
      </c>
      <c r="BB215" s="522" t="s">
        <v>454</v>
      </c>
      <c r="BC215" s="522" t="s">
        <v>454</v>
      </c>
      <c r="BD215" s="522" t="s">
        <v>454</v>
      </c>
      <c r="BE215" s="522" t="s">
        <v>454</v>
      </c>
      <c r="BF215" s="522" t="s">
        <v>454</v>
      </c>
      <c r="BG215" s="522" t="s">
        <v>454</v>
      </c>
      <c r="BH215" s="522" t="s">
        <v>454</v>
      </c>
      <c r="BI215" s="522" t="s">
        <v>454</v>
      </c>
      <c r="BJ215" s="522" t="s">
        <v>454</v>
      </c>
      <c r="BK215" s="522" t="s">
        <v>454</v>
      </c>
      <c r="BL215" s="522" t="s">
        <v>454</v>
      </c>
      <c r="BM215" s="522" t="s">
        <v>454</v>
      </c>
      <c r="BN215" s="522" t="s">
        <v>454</v>
      </c>
      <c r="BO215" s="522" t="s">
        <v>454</v>
      </c>
      <c r="BP215" s="522" t="s">
        <v>454</v>
      </c>
      <c r="BQ215" s="522" t="s">
        <v>454</v>
      </c>
      <c r="BR215" s="522" t="s">
        <v>454</v>
      </c>
      <c r="BS215" s="523" t="s">
        <v>454</v>
      </c>
      <c r="BT215" s="513">
        <v>1</v>
      </c>
      <c r="BU215" s="513"/>
      <c r="BV215" s="513"/>
      <c r="BW215" s="513"/>
      <c r="BX215" s="513"/>
      <c r="BY215" s="513"/>
      <c r="BZ215" s="513"/>
      <c r="CA215" s="513"/>
      <c r="CB215" s="513"/>
      <c r="CC215" s="513"/>
      <c r="CD215" s="513"/>
      <c r="CE215" s="513"/>
      <c r="CF215" s="513"/>
      <c r="CG215" s="513"/>
      <c r="CH215" s="513"/>
      <c r="CI215" s="513"/>
      <c r="CJ215" s="515">
        <v>99500</v>
      </c>
      <c r="CK215" s="515">
        <v>94500</v>
      </c>
      <c r="CL215" s="515">
        <v>94500</v>
      </c>
      <c r="CM215" s="515">
        <v>94500</v>
      </c>
      <c r="CN215" s="515">
        <v>94500</v>
      </c>
      <c r="CO215" s="515">
        <v>94500</v>
      </c>
      <c r="CP215" s="515">
        <v>94500</v>
      </c>
      <c r="CQ215" s="515">
        <v>94500</v>
      </c>
      <c r="CR215" s="515">
        <v>94500</v>
      </c>
      <c r="CS215" s="515">
        <v>94500</v>
      </c>
      <c r="CT215" s="515">
        <v>94500</v>
      </c>
      <c r="CU215" s="515">
        <v>94500</v>
      </c>
      <c r="CV215" s="515">
        <v>94500</v>
      </c>
      <c r="CW215" s="515">
        <v>94500</v>
      </c>
      <c r="CX215" s="515">
        <v>94500</v>
      </c>
      <c r="CY215" s="515">
        <v>94500</v>
      </c>
      <c r="CZ215" s="515">
        <v>94500</v>
      </c>
      <c r="DA215" s="515">
        <v>94500</v>
      </c>
    </row>
    <row r="216" spans="1:105" s="137" customFormat="1" ht="12.75" customHeight="1" x14ac:dyDescent="0.2">
      <c r="A216" s="514"/>
      <c r="B216" s="514"/>
      <c r="C216" s="514"/>
      <c r="D216" s="514"/>
      <c r="E216" s="514"/>
      <c r="F216" s="514"/>
      <c r="G216" s="514"/>
      <c r="H216" s="521" t="s">
        <v>423</v>
      </c>
      <c r="I216" s="522" t="s">
        <v>423</v>
      </c>
      <c r="J216" s="522" t="s">
        <v>423</v>
      </c>
      <c r="K216" s="522" t="s">
        <v>423</v>
      </c>
      <c r="L216" s="522" t="s">
        <v>423</v>
      </c>
      <c r="M216" s="522" t="s">
        <v>423</v>
      </c>
      <c r="N216" s="522" t="s">
        <v>423</v>
      </c>
      <c r="O216" s="522" t="s">
        <v>423</v>
      </c>
      <c r="P216" s="522" t="s">
        <v>423</v>
      </c>
      <c r="Q216" s="522" t="s">
        <v>423</v>
      </c>
      <c r="R216" s="522" t="s">
        <v>423</v>
      </c>
      <c r="S216" s="522" t="s">
        <v>423</v>
      </c>
      <c r="T216" s="522" t="s">
        <v>423</v>
      </c>
      <c r="U216" s="522" t="s">
        <v>423</v>
      </c>
      <c r="V216" s="522" t="s">
        <v>423</v>
      </c>
      <c r="W216" s="522" t="s">
        <v>423</v>
      </c>
      <c r="X216" s="522" t="s">
        <v>423</v>
      </c>
      <c r="Y216" s="522" t="s">
        <v>423</v>
      </c>
      <c r="Z216" s="522" t="s">
        <v>423</v>
      </c>
      <c r="AA216" s="522" t="s">
        <v>423</v>
      </c>
      <c r="AB216" s="522" t="s">
        <v>423</v>
      </c>
      <c r="AC216" s="522" t="s">
        <v>423</v>
      </c>
      <c r="AD216" s="522" t="s">
        <v>423</v>
      </c>
      <c r="AE216" s="522" t="s">
        <v>423</v>
      </c>
      <c r="AF216" s="522" t="s">
        <v>423</v>
      </c>
      <c r="AG216" s="522" t="s">
        <v>423</v>
      </c>
      <c r="AH216" s="522" t="s">
        <v>423</v>
      </c>
      <c r="AI216" s="522" t="s">
        <v>423</v>
      </c>
      <c r="AJ216" s="522" t="s">
        <v>423</v>
      </c>
      <c r="AK216" s="522" t="s">
        <v>423</v>
      </c>
      <c r="AL216" s="522" t="s">
        <v>423</v>
      </c>
      <c r="AM216" s="522" t="s">
        <v>423</v>
      </c>
      <c r="AN216" s="522" t="s">
        <v>423</v>
      </c>
      <c r="AO216" s="522" t="s">
        <v>423</v>
      </c>
      <c r="AP216" s="522" t="s">
        <v>423</v>
      </c>
      <c r="AQ216" s="522" t="s">
        <v>423</v>
      </c>
      <c r="AR216" s="522" t="s">
        <v>423</v>
      </c>
      <c r="AS216" s="522" t="s">
        <v>423</v>
      </c>
      <c r="AT216" s="522" t="s">
        <v>423</v>
      </c>
      <c r="AU216" s="522" t="s">
        <v>423</v>
      </c>
      <c r="AV216" s="522" t="s">
        <v>423</v>
      </c>
      <c r="AW216" s="522" t="s">
        <v>423</v>
      </c>
      <c r="AX216" s="522" t="s">
        <v>423</v>
      </c>
      <c r="AY216" s="522" t="s">
        <v>423</v>
      </c>
      <c r="AZ216" s="522" t="s">
        <v>423</v>
      </c>
      <c r="BA216" s="522" t="s">
        <v>423</v>
      </c>
      <c r="BB216" s="522" t="s">
        <v>423</v>
      </c>
      <c r="BC216" s="522" t="s">
        <v>423</v>
      </c>
      <c r="BD216" s="522" t="s">
        <v>423</v>
      </c>
      <c r="BE216" s="522" t="s">
        <v>423</v>
      </c>
      <c r="BF216" s="522" t="s">
        <v>423</v>
      </c>
      <c r="BG216" s="522" t="s">
        <v>423</v>
      </c>
      <c r="BH216" s="522" t="s">
        <v>423</v>
      </c>
      <c r="BI216" s="522" t="s">
        <v>423</v>
      </c>
      <c r="BJ216" s="522" t="s">
        <v>423</v>
      </c>
      <c r="BK216" s="522" t="s">
        <v>423</v>
      </c>
      <c r="BL216" s="522" t="s">
        <v>423</v>
      </c>
      <c r="BM216" s="522" t="s">
        <v>423</v>
      </c>
      <c r="BN216" s="522" t="s">
        <v>423</v>
      </c>
      <c r="BO216" s="522" t="s">
        <v>423</v>
      </c>
      <c r="BP216" s="522" t="s">
        <v>423</v>
      </c>
      <c r="BQ216" s="522" t="s">
        <v>423</v>
      </c>
      <c r="BR216" s="522" t="s">
        <v>423</v>
      </c>
      <c r="BS216" s="523" t="s">
        <v>423</v>
      </c>
      <c r="BT216" s="513">
        <v>1</v>
      </c>
      <c r="BU216" s="513"/>
      <c r="BV216" s="513"/>
      <c r="BW216" s="513"/>
      <c r="BX216" s="513"/>
      <c r="BY216" s="513"/>
      <c r="BZ216" s="513"/>
      <c r="CA216" s="513"/>
      <c r="CB216" s="513"/>
      <c r="CC216" s="513"/>
      <c r="CD216" s="513"/>
      <c r="CE216" s="513"/>
      <c r="CF216" s="513"/>
      <c r="CG216" s="513"/>
      <c r="CH216" s="513"/>
      <c r="CI216" s="513"/>
      <c r="CJ216" s="515">
        <v>121500</v>
      </c>
      <c r="CK216" s="515">
        <v>126000</v>
      </c>
      <c r="CL216" s="515">
        <v>126000</v>
      </c>
      <c r="CM216" s="515">
        <v>126000</v>
      </c>
      <c r="CN216" s="515">
        <v>126000</v>
      </c>
      <c r="CO216" s="515">
        <v>126000</v>
      </c>
      <c r="CP216" s="515">
        <v>126000</v>
      </c>
      <c r="CQ216" s="515">
        <v>126000</v>
      </c>
      <c r="CR216" s="515">
        <v>126000</v>
      </c>
      <c r="CS216" s="515">
        <v>126000</v>
      </c>
      <c r="CT216" s="515">
        <v>126000</v>
      </c>
      <c r="CU216" s="515">
        <v>126000</v>
      </c>
      <c r="CV216" s="515">
        <v>126000</v>
      </c>
      <c r="CW216" s="515">
        <v>126000</v>
      </c>
      <c r="CX216" s="515">
        <v>126000</v>
      </c>
      <c r="CY216" s="515">
        <v>126000</v>
      </c>
      <c r="CZ216" s="515">
        <v>126000</v>
      </c>
      <c r="DA216" s="515">
        <v>126000</v>
      </c>
    </row>
    <row r="217" spans="1:105" s="137" customFormat="1" ht="12.75" customHeight="1" x14ac:dyDescent="0.2">
      <c r="A217" s="514"/>
      <c r="B217" s="514"/>
      <c r="C217" s="514"/>
      <c r="D217" s="514"/>
      <c r="E217" s="514"/>
      <c r="F217" s="514"/>
      <c r="G217" s="514"/>
      <c r="H217" s="521" t="s">
        <v>424</v>
      </c>
      <c r="I217" s="522" t="s">
        <v>424</v>
      </c>
      <c r="J217" s="522" t="s">
        <v>424</v>
      </c>
      <c r="K217" s="522" t="s">
        <v>424</v>
      </c>
      <c r="L217" s="522" t="s">
        <v>424</v>
      </c>
      <c r="M217" s="522" t="s">
        <v>424</v>
      </c>
      <c r="N217" s="522" t="s">
        <v>424</v>
      </c>
      <c r="O217" s="522" t="s">
        <v>424</v>
      </c>
      <c r="P217" s="522" t="s">
        <v>424</v>
      </c>
      <c r="Q217" s="522" t="s">
        <v>424</v>
      </c>
      <c r="R217" s="522" t="s">
        <v>424</v>
      </c>
      <c r="S217" s="522" t="s">
        <v>424</v>
      </c>
      <c r="T217" s="522" t="s">
        <v>424</v>
      </c>
      <c r="U217" s="522" t="s">
        <v>424</v>
      </c>
      <c r="V217" s="522" t="s">
        <v>424</v>
      </c>
      <c r="W217" s="522" t="s">
        <v>424</v>
      </c>
      <c r="X217" s="522" t="s">
        <v>424</v>
      </c>
      <c r="Y217" s="522" t="s">
        <v>424</v>
      </c>
      <c r="Z217" s="522" t="s">
        <v>424</v>
      </c>
      <c r="AA217" s="522" t="s">
        <v>424</v>
      </c>
      <c r="AB217" s="522" t="s">
        <v>424</v>
      </c>
      <c r="AC217" s="522" t="s">
        <v>424</v>
      </c>
      <c r="AD217" s="522" t="s">
        <v>424</v>
      </c>
      <c r="AE217" s="522" t="s">
        <v>424</v>
      </c>
      <c r="AF217" s="522" t="s">
        <v>424</v>
      </c>
      <c r="AG217" s="522" t="s">
        <v>424</v>
      </c>
      <c r="AH217" s="522" t="s">
        <v>424</v>
      </c>
      <c r="AI217" s="522" t="s">
        <v>424</v>
      </c>
      <c r="AJ217" s="522" t="s">
        <v>424</v>
      </c>
      <c r="AK217" s="522" t="s">
        <v>424</v>
      </c>
      <c r="AL217" s="522" t="s">
        <v>424</v>
      </c>
      <c r="AM217" s="522" t="s">
        <v>424</v>
      </c>
      <c r="AN217" s="522" t="s">
        <v>424</v>
      </c>
      <c r="AO217" s="522" t="s">
        <v>424</v>
      </c>
      <c r="AP217" s="522" t="s">
        <v>424</v>
      </c>
      <c r="AQ217" s="522" t="s">
        <v>424</v>
      </c>
      <c r="AR217" s="522" t="s">
        <v>424</v>
      </c>
      <c r="AS217" s="522" t="s">
        <v>424</v>
      </c>
      <c r="AT217" s="522" t="s">
        <v>424</v>
      </c>
      <c r="AU217" s="522" t="s">
        <v>424</v>
      </c>
      <c r="AV217" s="522" t="s">
        <v>424</v>
      </c>
      <c r="AW217" s="522" t="s">
        <v>424</v>
      </c>
      <c r="AX217" s="522" t="s">
        <v>424</v>
      </c>
      <c r="AY217" s="522" t="s">
        <v>424</v>
      </c>
      <c r="AZ217" s="522" t="s">
        <v>424</v>
      </c>
      <c r="BA217" s="522" t="s">
        <v>424</v>
      </c>
      <c r="BB217" s="522" t="s">
        <v>424</v>
      </c>
      <c r="BC217" s="522" t="s">
        <v>424</v>
      </c>
      <c r="BD217" s="522" t="s">
        <v>424</v>
      </c>
      <c r="BE217" s="522" t="s">
        <v>424</v>
      </c>
      <c r="BF217" s="522" t="s">
        <v>424</v>
      </c>
      <c r="BG217" s="522" t="s">
        <v>424</v>
      </c>
      <c r="BH217" s="522" t="s">
        <v>424</v>
      </c>
      <c r="BI217" s="522" t="s">
        <v>424</v>
      </c>
      <c r="BJ217" s="522" t="s">
        <v>424</v>
      </c>
      <c r="BK217" s="522" t="s">
        <v>424</v>
      </c>
      <c r="BL217" s="522" t="s">
        <v>424</v>
      </c>
      <c r="BM217" s="522" t="s">
        <v>424</v>
      </c>
      <c r="BN217" s="522" t="s">
        <v>424</v>
      </c>
      <c r="BO217" s="522" t="s">
        <v>424</v>
      </c>
      <c r="BP217" s="522" t="s">
        <v>424</v>
      </c>
      <c r="BQ217" s="522" t="s">
        <v>424</v>
      </c>
      <c r="BR217" s="522" t="s">
        <v>424</v>
      </c>
      <c r="BS217" s="523" t="s">
        <v>424</v>
      </c>
      <c r="BT217" s="513">
        <v>1</v>
      </c>
      <c r="BU217" s="513"/>
      <c r="BV217" s="513"/>
      <c r="BW217" s="513"/>
      <c r="BX217" s="513"/>
      <c r="BY217" s="513"/>
      <c r="BZ217" s="513"/>
      <c r="CA217" s="513"/>
      <c r="CB217" s="513"/>
      <c r="CC217" s="513"/>
      <c r="CD217" s="513"/>
      <c r="CE217" s="513"/>
      <c r="CF217" s="513"/>
      <c r="CG217" s="513"/>
      <c r="CH217" s="513"/>
      <c r="CI217" s="513"/>
      <c r="CJ217" s="515">
        <v>135000</v>
      </c>
      <c r="CK217" s="515">
        <v>148500</v>
      </c>
      <c r="CL217" s="515">
        <v>148500</v>
      </c>
      <c r="CM217" s="515">
        <v>148500</v>
      </c>
      <c r="CN217" s="515">
        <v>148500</v>
      </c>
      <c r="CO217" s="515">
        <v>148500</v>
      </c>
      <c r="CP217" s="515">
        <v>148500</v>
      </c>
      <c r="CQ217" s="515">
        <v>148500</v>
      </c>
      <c r="CR217" s="515">
        <v>148500</v>
      </c>
      <c r="CS217" s="515">
        <v>148500</v>
      </c>
      <c r="CT217" s="515">
        <v>148500</v>
      </c>
      <c r="CU217" s="515">
        <v>148500</v>
      </c>
      <c r="CV217" s="515">
        <v>148500</v>
      </c>
      <c r="CW217" s="515">
        <v>148500</v>
      </c>
      <c r="CX217" s="515">
        <v>148500</v>
      </c>
      <c r="CY217" s="515">
        <v>148500</v>
      </c>
      <c r="CZ217" s="515">
        <v>148500</v>
      </c>
      <c r="DA217" s="515">
        <v>148500</v>
      </c>
    </row>
    <row r="218" spans="1:105" s="137" customFormat="1" ht="12.75" customHeight="1" x14ac:dyDescent="0.2">
      <c r="A218" s="514"/>
      <c r="B218" s="514"/>
      <c r="C218" s="514"/>
      <c r="D218" s="514"/>
      <c r="E218" s="514"/>
      <c r="F218" s="514"/>
      <c r="G218" s="514"/>
      <c r="H218" s="521" t="s">
        <v>532</v>
      </c>
      <c r="I218" s="522" t="s">
        <v>425</v>
      </c>
      <c r="J218" s="522" t="s">
        <v>425</v>
      </c>
      <c r="K218" s="522" t="s">
        <v>425</v>
      </c>
      <c r="L218" s="522" t="s">
        <v>425</v>
      </c>
      <c r="M218" s="522" t="s">
        <v>425</v>
      </c>
      <c r="N218" s="522" t="s">
        <v>425</v>
      </c>
      <c r="O218" s="522" t="s">
        <v>425</v>
      </c>
      <c r="P218" s="522" t="s">
        <v>425</v>
      </c>
      <c r="Q218" s="522" t="s">
        <v>425</v>
      </c>
      <c r="R218" s="522" t="s">
        <v>425</v>
      </c>
      <c r="S218" s="522" t="s">
        <v>425</v>
      </c>
      <c r="T218" s="522" t="s">
        <v>425</v>
      </c>
      <c r="U218" s="522" t="s">
        <v>425</v>
      </c>
      <c r="V218" s="522" t="s">
        <v>425</v>
      </c>
      <c r="W218" s="522" t="s">
        <v>425</v>
      </c>
      <c r="X218" s="522" t="s">
        <v>425</v>
      </c>
      <c r="Y218" s="522" t="s">
        <v>425</v>
      </c>
      <c r="Z218" s="522" t="s">
        <v>425</v>
      </c>
      <c r="AA218" s="522" t="s">
        <v>425</v>
      </c>
      <c r="AB218" s="522" t="s">
        <v>425</v>
      </c>
      <c r="AC218" s="522" t="s">
        <v>425</v>
      </c>
      <c r="AD218" s="522" t="s">
        <v>425</v>
      </c>
      <c r="AE218" s="522" t="s">
        <v>425</v>
      </c>
      <c r="AF218" s="522" t="s">
        <v>425</v>
      </c>
      <c r="AG218" s="522" t="s">
        <v>425</v>
      </c>
      <c r="AH218" s="522" t="s">
        <v>425</v>
      </c>
      <c r="AI218" s="522" t="s">
        <v>425</v>
      </c>
      <c r="AJ218" s="522" t="s">
        <v>425</v>
      </c>
      <c r="AK218" s="522" t="s">
        <v>425</v>
      </c>
      <c r="AL218" s="522" t="s">
        <v>425</v>
      </c>
      <c r="AM218" s="522" t="s">
        <v>425</v>
      </c>
      <c r="AN218" s="522" t="s">
        <v>425</v>
      </c>
      <c r="AO218" s="522" t="s">
        <v>425</v>
      </c>
      <c r="AP218" s="522" t="s">
        <v>425</v>
      </c>
      <c r="AQ218" s="522" t="s">
        <v>425</v>
      </c>
      <c r="AR218" s="522" t="s">
        <v>425</v>
      </c>
      <c r="AS218" s="522" t="s">
        <v>425</v>
      </c>
      <c r="AT218" s="522" t="s">
        <v>425</v>
      </c>
      <c r="AU218" s="522" t="s">
        <v>425</v>
      </c>
      <c r="AV218" s="522" t="s">
        <v>425</v>
      </c>
      <c r="AW218" s="522" t="s">
        <v>425</v>
      </c>
      <c r="AX218" s="522" t="s">
        <v>425</v>
      </c>
      <c r="AY218" s="522" t="s">
        <v>425</v>
      </c>
      <c r="AZ218" s="522" t="s">
        <v>425</v>
      </c>
      <c r="BA218" s="522" t="s">
        <v>425</v>
      </c>
      <c r="BB218" s="522" t="s">
        <v>425</v>
      </c>
      <c r="BC218" s="522" t="s">
        <v>425</v>
      </c>
      <c r="BD218" s="522" t="s">
        <v>425</v>
      </c>
      <c r="BE218" s="522" t="s">
        <v>425</v>
      </c>
      <c r="BF218" s="522" t="s">
        <v>425</v>
      </c>
      <c r="BG218" s="522" t="s">
        <v>425</v>
      </c>
      <c r="BH218" s="522" t="s">
        <v>425</v>
      </c>
      <c r="BI218" s="522" t="s">
        <v>425</v>
      </c>
      <c r="BJ218" s="522" t="s">
        <v>425</v>
      </c>
      <c r="BK218" s="522" t="s">
        <v>425</v>
      </c>
      <c r="BL218" s="522" t="s">
        <v>425</v>
      </c>
      <c r="BM218" s="522" t="s">
        <v>425</v>
      </c>
      <c r="BN218" s="522" t="s">
        <v>425</v>
      </c>
      <c r="BO218" s="522" t="s">
        <v>425</v>
      </c>
      <c r="BP218" s="522" t="s">
        <v>425</v>
      </c>
      <c r="BQ218" s="522" t="s">
        <v>425</v>
      </c>
      <c r="BR218" s="522" t="s">
        <v>425</v>
      </c>
      <c r="BS218" s="523" t="s">
        <v>425</v>
      </c>
      <c r="BT218" s="513">
        <v>1</v>
      </c>
      <c r="BU218" s="513"/>
      <c r="BV218" s="513"/>
      <c r="BW218" s="513"/>
      <c r="BX218" s="513"/>
      <c r="BY218" s="513"/>
      <c r="BZ218" s="513"/>
      <c r="CA218" s="513"/>
      <c r="CB218" s="513"/>
      <c r="CC218" s="513"/>
      <c r="CD218" s="513"/>
      <c r="CE218" s="513"/>
      <c r="CF218" s="513"/>
      <c r="CG218" s="513"/>
      <c r="CH218" s="513"/>
      <c r="CI218" s="513"/>
      <c r="CJ218" s="515">
        <v>10000</v>
      </c>
      <c r="CK218" s="515">
        <v>10000</v>
      </c>
      <c r="CL218" s="515">
        <v>10000</v>
      </c>
      <c r="CM218" s="515">
        <v>10000</v>
      </c>
      <c r="CN218" s="515">
        <v>10000</v>
      </c>
      <c r="CO218" s="515">
        <v>10000</v>
      </c>
      <c r="CP218" s="515">
        <v>10000</v>
      </c>
      <c r="CQ218" s="515">
        <v>10000</v>
      </c>
      <c r="CR218" s="515">
        <v>10000</v>
      </c>
      <c r="CS218" s="515">
        <v>10000</v>
      </c>
      <c r="CT218" s="515">
        <v>10000</v>
      </c>
      <c r="CU218" s="515">
        <v>10000</v>
      </c>
      <c r="CV218" s="515">
        <v>10000</v>
      </c>
      <c r="CW218" s="515">
        <v>10000</v>
      </c>
      <c r="CX218" s="515">
        <v>10000</v>
      </c>
      <c r="CY218" s="515">
        <v>10000</v>
      </c>
      <c r="CZ218" s="515">
        <v>10000</v>
      </c>
      <c r="DA218" s="515">
        <v>10000</v>
      </c>
    </row>
    <row r="219" spans="1:105" s="137" customFormat="1" ht="12.75" customHeight="1" x14ac:dyDescent="0.2">
      <c r="A219" s="514"/>
      <c r="B219" s="514"/>
      <c r="C219" s="514"/>
      <c r="D219" s="514"/>
      <c r="E219" s="514"/>
      <c r="F219" s="514"/>
      <c r="G219" s="514"/>
      <c r="H219" s="521" t="s">
        <v>427</v>
      </c>
      <c r="I219" s="522" t="s">
        <v>427</v>
      </c>
      <c r="J219" s="522" t="s">
        <v>427</v>
      </c>
      <c r="K219" s="522" t="s">
        <v>427</v>
      </c>
      <c r="L219" s="522" t="s">
        <v>427</v>
      </c>
      <c r="M219" s="522" t="s">
        <v>427</v>
      </c>
      <c r="N219" s="522" t="s">
        <v>427</v>
      </c>
      <c r="O219" s="522" t="s">
        <v>427</v>
      </c>
      <c r="P219" s="522" t="s">
        <v>427</v>
      </c>
      <c r="Q219" s="522" t="s">
        <v>427</v>
      </c>
      <c r="R219" s="522" t="s">
        <v>427</v>
      </c>
      <c r="S219" s="522" t="s">
        <v>427</v>
      </c>
      <c r="T219" s="522" t="s">
        <v>427</v>
      </c>
      <c r="U219" s="522" t="s">
        <v>427</v>
      </c>
      <c r="V219" s="522" t="s">
        <v>427</v>
      </c>
      <c r="W219" s="522" t="s">
        <v>427</v>
      </c>
      <c r="X219" s="522" t="s">
        <v>427</v>
      </c>
      <c r="Y219" s="522" t="s">
        <v>427</v>
      </c>
      <c r="Z219" s="522" t="s">
        <v>427</v>
      </c>
      <c r="AA219" s="522" t="s">
        <v>427</v>
      </c>
      <c r="AB219" s="522" t="s">
        <v>427</v>
      </c>
      <c r="AC219" s="522" t="s">
        <v>427</v>
      </c>
      <c r="AD219" s="522" t="s">
        <v>427</v>
      </c>
      <c r="AE219" s="522" t="s">
        <v>427</v>
      </c>
      <c r="AF219" s="522" t="s">
        <v>427</v>
      </c>
      <c r="AG219" s="522" t="s">
        <v>427</v>
      </c>
      <c r="AH219" s="522" t="s">
        <v>427</v>
      </c>
      <c r="AI219" s="522" t="s">
        <v>427</v>
      </c>
      <c r="AJ219" s="522" t="s">
        <v>427</v>
      </c>
      <c r="AK219" s="522" t="s">
        <v>427</v>
      </c>
      <c r="AL219" s="522" t="s">
        <v>427</v>
      </c>
      <c r="AM219" s="522" t="s">
        <v>427</v>
      </c>
      <c r="AN219" s="522" t="s">
        <v>427</v>
      </c>
      <c r="AO219" s="522" t="s">
        <v>427</v>
      </c>
      <c r="AP219" s="522" t="s">
        <v>427</v>
      </c>
      <c r="AQ219" s="522" t="s">
        <v>427</v>
      </c>
      <c r="AR219" s="522" t="s">
        <v>427</v>
      </c>
      <c r="AS219" s="522" t="s">
        <v>427</v>
      </c>
      <c r="AT219" s="522" t="s">
        <v>427</v>
      </c>
      <c r="AU219" s="522" t="s">
        <v>427</v>
      </c>
      <c r="AV219" s="522" t="s">
        <v>427</v>
      </c>
      <c r="AW219" s="522" t="s">
        <v>427</v>
      </c>
      <c r="AX219" s="522" t="s">
        <v>427</v>
      </c>
      <c r="AY219" s="522" t="s">
        <v>427</v>
      </c>
      <c r="AZ219" s="522" t="s">
        <v>427</v>
      </c>
      <c r="BA219" s="522" t="s">
        <v>427</v>
      </c>
      <c r="BB219" s="522" t="s">
        <v>427</v>
      </c>
      <c r="BC219" s="522" t="s">
        <v>427</v>
      </c>
      <c r="BD219" s="522" t="s">
        <v>427</v>
      </c>
      <c r="BE219" s="522" t="s">
        <v>427</v>
      </c>
      <c r="BF219" s="522" t="s">
        <v>427</v>
      </c>
      <c r="BG219" s="522" t="s">
        <v>427</v>
      </c>
      <c r="BH219" s="522" t="s">
        <v>427</v>
      </c>
      <c r="BI219" s="522" t="s">
        <v>427</v>
      </c>
      <c r="BJ219" s="522" t="s">
        <v>427</v>
      </c>
      <c r="BK219" s="522" t="s">
        <v>427</v>
      </c>
      <c r="BL219" s="522" t="s">
        <v>427</v>
      </c>
      <c r="BM219" s="522" t="s">
        <v>427</v>
      </c>
      <c r="BN219" s="522" t="s">
        <v>427</v>
      </c>
      <c r="BO219" s="522" t="s">
        <v>427</v>
      </c>
      <c r="BP219" s="522" t="s">
        <v>427</v>
      </c>
      <c r="BQ219" s="522" t="s">
        <v>427</v>
      </c>
      <c r="BR219" s="522" t="s">
        <v>427</v>
      </c>
      <c r="BS219" s="523" t="s">
        <v>427</v>
      </c>
      <c r="BT219" s="513">
        <v>1</v>
      </c>
      <c r="BU219" s="513"/>
      <c r="BV219" s="513"/>
      <c r="BW219" s="513"/>
      <c r="BX219" s="513"/>
      <c r="BY219" s="513"/>
      <c r="BZ219" s="513"/>
      <c r="CA219" s="513"/>
      <c r="CB219" s="513"/>
      <c r="CC219" s="513"/>
      <c r="CD219" s="513"/>
      <c r="CE219" s="513"/>
      <c r="CF219" s="513"/>
      <c r="CG219" s="513"/>
      <c r="CH219" s="513"/>
      <c r="CI219" s="513"/>
      <c r="CJ219" s="515">
        <v>20000</v>
      </c>
      <c r="CK219" s="515">
        <v>60000</v>
      </c>
      <c r="CL219" s="515">
        <v>60000</v>
      </c>
      <c r="CM219" s="515">
        <v>60000</v>
      </c>
      <c r="CN219" s="515">
        <v>60000</v>
      </c>
      <c r="CO219" s="515">
        <v>60000</v>
      </c>
      <c r="CP219" s="515">
        <v>60000</v>
      </c>
      <c r="CQ219" s="515">
        <v>60000</v>
      </c>
      <c r="CR219" s="515">
        <v>60000</v>
      </c>
      <c r="CS219" s="515">
        <v>60000</v>
      </c>
      <c r="CT219" s="515">
        <v>60000</v>
      </c>
      <c r="CU219" s="515">
        <v>60000</v>
      </c>
      <c r="CV219" s="515">
        <v>60000</v>
      </c>
      <c r="CW219" s="515">
        <v>60000</v>
      </c>
      <c r="CX219" s="515">
        <v>60000</v>
      </c>
      <c r="CY219" s="515">
        <v>60000</v>
      </c>
      <c r="CZ219" s="515">
        <v>60000</v>
      </c>
      <c r="DA219" s="515">
        <v>60000</v>
      </c>
    </row>
    <row r="220" spans="1:105" s="137" customFormat="1" ht="12.75" customHeight="1" x14ac:dyDescent="0.2">
      <c r="A220" s="514"/>
      <c r="B220" s="514"/>
      <c r="C220" s="514"/>
      <c r="D220" s="514"/>
      <c r="E220" s="514"/>
      <c r="F220" s="514"/>
      <c r="G220" s="514"/>
      <c r="H220" s="521" t="s">
        <v>428</v>
      </c>
      <c r="I220" s="522" t="s">
        <v>428</v>
      </c>
      <c r="J220" s="522" t="s">
        <v>428</v>
      </c>
      <c r="K220" s="522" t="s">
        <v>428</v>
      </c>
      <c r="L220" s="522" t="s">
        <v>428</v>
      </c>
      <c r="M220" s="522" t="s">
        <v>428</v>
      </c>
      <c r="N220" s="522" t="s">
        <v>428</v>
      </c>
      <c r="O220" s="522" t="s">
        <v>428</v>
      </c>
      <c r="P220" s="522" t="s">
        <v>428</v>
      </c>
      <c r="Q220" s="522" t="s">
        <v>428</v>
      </c>
      <c r="R220" s="522" t="s">
        <v>428</v>
      </c>
      <c r="S220" s="522" t="s">
        <v>428</v>
      </c>
      <c r="T220" s="522" t="s">
        <v>428</v>
      </c>
      <c r="U220" s="522" t="s">
        <v>428</v>
      </c>
      <c r="V220" s="522" t="s">
        <v>428</v>
      </c>
      <c r="W220" s="522" t="s">
        <v>428</v>
      </c>
      <c r="X220" s="522" t="s">
        <v>428</v>
      </c>
      <c r="Y220" s="522" t="s">
        <v>428</v>
      </c>
      <c r="Z220" s="522" t="s">
        <v>428</v>
      </c>
      <c r="AA220" s="522" t="s">
        <v>428</v>
      </c>
      <c r="AB220" s="522" t="s">
        <v>428</v>
      </c>
      <c r="AC220" s="522" t="s">
        <v>428</v>
      </c>
      <c r="AD220" s="522" t="s">
        <v>428</v>
      </c>
      <c r="AE220" s="522" t="s">
        <v>428</v>
      </c>
      <c r="AF220" s="522" t="s">
        <v>428</v>
      </c>
      <c r="AG220" s="522" t="s">
        <v>428</v>
      </c>
      <c r="AH220" s="522" t="s">
        <v>428</v>
      </c>
      <c r="AI220" s="522" t="s">
        <v>428</v>
      </c>
      <c r="AJ220" s="522" t="s">
        <v>428</v>
      </c>
      <c r="AK220" s="522" t="s">
        <v>428</v>
      </c>
      <c r="AL220" s="522" t="s">
        <v>428</v>
      </c>
      <c r="AM220" s="522" t="s">
        <v>428</v>
      </c>
      <c r="AN220" s="522" t="s">
        <v>428</v>
      </c>
      <c r="AO220" s="522" t="s">
        <v>428</v>
      </c>
      <c r="AP220" s="522" t="s">
        <v>428</v>
      </c>
      <c r="AQ220" s="522" t="s">
        <v>428</v>
      </c>
      <c r="AR220" s="522" t="s">
        <v>428</v>
      </c>
      <c r="AS220" s="522" t="s">
        <v>428</v>
      </c>
      <c r="AT220" s="522" t="s">
        <v>428</v>
      </c>
      <c r="AU220" s="522" t="s">
        <v>428</v>
      </c>
      <c r="AV220" s="522" t="s">
        <v>428</v>
      </c>
      <c r="AW220" s="522" t="s">
        <v>428</v>
      </c>
      <c r="AX220" s="522" t="s">
        <v>428</v>
      </c>
      <c r="AY220" s="522" t="s">
        <v>428</v>
      </c>
      <c r="AZ220" s="522" t="s">
        <v>428</v>
      </c>
      <c r="BA220" s="522" t="s">
        <v>428</v>
      </c>
      <c r="BB220" s="522" t="s">
        <v>428</v>
      </c>
      <c r="BC220" s="522" t="s">
        <v>428</v>
      </c>
      <c r="BD220" s="522" t="s">
        <v>428</v>
      </c>
      <c r="BE220" s="522" t="s">
        <v>428</v>
      </c>
      <c r="BF220" s="522" t="s">
        <v>428</v>
      </c>
      <c r="BG220" s="522" t="s">
        <v>428</v>
      </c>
      <c r="BH220" s="522" t="s">
        <v>428</v>
      </c>
      <c r="BI220" s="522" t="s">
        <v>428</v>
      </c>
      <c r="BJ220" s="522" t="s">
        <v>428</v>
      </c>
      <c r="BK220" s="522" t="s">
        <v>428</v>
      </c>
      <c r="BL220" s="522" t="s">
        <v>428</v>
      </c>
      <c r="BM220" s="522" t="s">
        <v>428</v>
      </c>
      <c r="BN220" s="522" t="s">
        <v>428</v>
      </c>
      <c r="BO220" s="522" t="s">
        <v>428</v>
      </c>
      <c r="BP220" s="522" t="s">
        <v>428</v>
      </c>
      <c r="BQ220" s="522" t="s">
        <v>428</v>
      </c>
      <c r="BR220" s="522" t="s">
        <v>428</v>
      </c>
      <c r="BS220" s="523" t="s">
        <v>428</v>
      </c>
      <c r="BT220" s="513">
        <v>1</v>
      </c>
      <c r="BU220" s="513"/>
      <c r="BV220" s="513"/>
      <c r="BW220" s="513"/>
      <c r="BX220" s="513"/>
      <c r="BY220" s="513"/>
      <c r="BZ220" s="513"/>
      <c r="CA220" s="513"/>
      <c r="CB220" s="513"/>
      <c r="CC220" s="513"/>
      <c r="CD220" s="513"/>
      <c r="CE220" s="513"/>
      <c r="CF220" s="513"/>
      <c r="CG220" s="513"/>
      <c r="CH220" s="513"/>
      <c r="CI220" s="513"/>
      <c r="CJ220" s="515">
        <v>6000</v>
      </c>
      <c r="CK220" s="515">
        <v>12500</v>
      </c>
      <c r="CL220" s="515">
        <v>12500</v>
      </c>
      <c r="CM220" s="515">
        <v>12500</v>
      </c>
      <c r="CN220" s="515">
        <v>12500</v>
      </c>
      <c r="CO220" s="515">
        <v>12500</v>
      </c>
      <c r="CP220" s="515">
        <v>12500</v>
      </c>
      <c r="CQ220" s="515">
        <v>12500</v>
      </c>
      <c r="CR220" s="515">
        <v>12500</v>
      </c>
      <c r="CS220" s="515">
        <v>12500</v>
      </c>
      <c r="CT220" s="515">
        <v>12500</v>
      </c>
      <c r="CU220" s="515">
        <v>12500</v>
      </c>
      <c r="CV220" s="515">
        <v>12500</v>
      </c>
      <c r="CW220" s="515">
        <v>12500</v>
      </c>
      <c r="CX220" s="515">
        <v>12500</v>
      </c>
      <c r="CY220" s="515">
        <v>12500</v>
      </c>
      <c r="CZ220" s="515">
        <v>12500</v>
      </c>
      <c r="DA220" s="515">
        <v>12500</v>
      </c>
    </row>
    <row r="221" spans="1:105" s="137" customFormat="1" ht="12.75" customHeight="1" x14ac:dyDescent="0.2">
      <c r="A221" s="514"/>
      <c r="B221" s="514"/>
      <c r="C221" s="514"/>
      <c r="D221" s="514"/>
      <c r="E221" s="514"/>
      <c r="F221" s="514"/>
      <c r="G221" s="514"/>
      <c r="H221" s="521" t="s">
        <v>687</v>
      </c>
      <c r="I221" s="522" t="s">
        <v>428</v>
      </c>
      <c r="J221" s="522" t="s">
        <v>428</v>
      </c>
      <c r="K221" s="522" t="s">
        <v>428</v>
      </c>
      <c r="L221" s="522" t="s">
        <v>428</v>
      </c>
      <c r="M221" s="522" t="s">
        <v>428</v>
      </c>
      <c r="N221" s="522" t="s">
        <v>428</v>
      </c>
      <c r="O221" s="522" t="s">
        <v>428</v>
      </c>
      <c r="P221" s="522" t="s">
        <v>428</v>
      </c>
      <c r="Q221" s="522" t="s">
        <v>428</v>
      </c>
      <c r="R221" s="522" t="s">
        <v>428</v>
      </c>
      <c r="S221" s="522" t="s">
        <v>428</v>
      </c>
      <c r="T221" s="522" t="s">
        <v>428</v>
      </c>
      <c r="U221" s="522" t="s">
        <v>428</v>
      </c>
      <c r="V221" s="522" t="s">
        <v>428</v>
      </c>
      <c r="W221" s="522" t="s">
        <v>428</v>
      </c>
      <c r="X221" s="522" t="s">
        <v>428</v>
      </c>
      <c r="Y221" s="522" t="s">
        <v>428</v>
      </c>
      <c r="Z221" s="522" t="s">
        <v>428</v>
      </c>
      <c r="AA221" s="522" t="s">
        <v>428</v>
      </c>
      <c r="AB221" s="522" t="s">
        <v>428</v>
      </c>
      <c r="AC221" s="522" t="s">
        <v>428</v>
      </c>
      <c r="AD221" s="522" t="s">
        <v>428</v>
      </c>
      <c r="AE221" s="522" t="s">
        <v>428</v>
      </c>
      <c r="AF221" s="522" t="s">
        <v>428</v>
      </c>
      <c r="AG221" s="522" t="s">
        <v>428</v>
      </c>
      <c r="AH221" s="522" t="s">
        <v>428</v>
      </c>
      <c r="AI221" s="522" t="s">
        <v>428</v>
      </c>
      <c r="AJ221" s="522" t="s">
        <v>428</v>
      </c>
      <c r="AK221" s="522" t="s">
        <v>428</v>
      </c>
      <c r="AL221" s="522" t="s">
        <v>428</v>
      </c>
      <c r="AM221" s="522" t="s">
        <v>428</v>
      </c>
      <c r="AN221" s="522" t="s">
        <v>428</v>
      </c>
      <c r="AO221" s="522" t="s">
        <v>428</v>
      </c>
      <c r="AP221" s="522" t="s">
        <v>428</v>
      </c>
      <c r="AQ221" s="522" t="s">
        <v>428</v>
      </c>
      <c r="AR221" s="522" t="s">
        <v>428</v>
      </c>
      <c r="AS221" s="522" t="s">
        <v>428</v>
      </c>
      <c r="AT221" s="522" t="s">
        <v>428</v>
      </c>
      <c r="AU221" s="522" t="s">
        <v>428</v>
      </c>
      <c r="AV221" s="522" t="s">
        <v>428</v>
      </c>
      <c r="AW221" s="522" t="s">
        <v>428</v>
      </c>
      <c r="AX221" s="522" t="s">
        <v>428</v>
      </c>
      <c r="AY221" s="522" t="s">
        <v>428</v>
      </c>
      <c r="AZ221" s="522" t="s">
        <v>428</v>
      </c>
      <c r="BA221" s="522" t="s">
        <v>428</v>
      </c>
      <c r="BB221" s="522" t="s">
        <v>428</v>
      </c>
      <c r="BC221" s="522" t="s">
        <v>428</v>
      </c>
      <c r="BD221" s="522" t="s">
        <v>428</v>
      </c>
      <c r="BE221" s="522" t="s">
        <v>428</v>
      </c>
      <c r="BF221" s="522" t="s">
        <v>428</v>
      </c>
      <c r="BG221" s="522" t="s">
        <v>428</v>
      </c>
      <c r="BH221" s="522" t="s">
        <v>428</v>
      </c>
      <c r="BI221" s="522" t="s">
        <v>428</v>
      </c>
      <c r="BJ221" s="522" t="s">
        <v>428</v>
      </c>
      <c r="BK221" s="522" t="s">
        <v>428</v>
      </c>
      <c r="BL221" s="522" t="s">
        <v>428</v>
      </c>
      <c r="BM221" s="522" t="s">
        <v>428</v>
      </c>
      <c r="BN221" s="522" t="s">
        <v>428</v>
      </c>
      <c r="BO221" s="522" t="s">
        <v>428</v>
      </c>
      <c r="BP221" s="522" t="s">
        <v>428</v>
      </c>
      <c r="BQ221" s="522" t="s">
        <v>428</v>
      </c>
      <c r="BR221" s="522" t="s">
        <v>428</v>
      </c>
      <c r="BS221" s="523" t="s">
        <v>428</v>
      </c>
      <c r="BT221" s="513">
        <v>1</v>
      </c>
      <c r="BU221" s="513"/>
      <c r="BV221" s="513"/>
      <c r="BW221" s="513"/>
      <c r="BX221" s="513"/>
      <c r="BY221" s="513"/>
      <c r="BZ221" s="513"/>
      <c r="CA221" s="513"/>
      <c r="CB221" s="513"/>
      <c r="CC221" s="513"/>
      <c r="CD221" s="513"/>
      <c r="CE221" s="513"/>
      <c r="CF221" s="513"/>
      <c r="CG221" s="513"/>
      <c r="CH221" s="513"/>
      <c r="CI221" s="513"/>
      <c r="CJ221" s="515">
        <v>3000</v>
      </c>
      <c r="CK221" s="515">
        <v>12500</v>
      </c>
      <c r="CL221" s="515">
        <v>12500</v>
      </c>
      <c r="CM221" s="515">
        <v>12500</v>
      </c>
      <c r="CN221" s="515">
        <v>12500</v>
      </c>
      <c r="CO221" s="515">
        <v>12500</v>
      </c>
      <c r="CP221" s="515">
        <v>12500</v>
      </c>
      <c r="CQ221" s="515">
        <v>12500</v>
      </c>
      <c r="CR221" s="515">
        <v>12500</v>
      </c>
      <c r="CS221" s="515">
        <v>12500</v>
      </c>
      <c r="CT221" s="515">
        <v>12500</v>
      </c>
      <c r="CU221" s="515">
        <v>12500</v>
      </c>
      <c r="CV221" s="515">
        <v>12500</v>
      </c>
      <c r="CW221" s="515">
        <v>12500</v>
      </c>
      <c r="CX221" s="515">
        <v>12500</v>
      </c>
      <c r="CY221" s="515">
        <v>12500</v>
      </c>
      <c r="CZ221" s="515">
        <v>12500</v>
      </c>
      <c r="DA221" s="515">
        <v>12500</v>
      </c>
    </row>
    <row r="222" spans="1:105" s="137" customFormat="1" ht="12.75" customHeight="1" x14ac:dyDescent="0.2">
      <c r="A222" s="514"/>
      <c r="B222" s="514"/>
      <c r="C222" s="514"/>
      <c r="D222" s="514"/>
      <c r="E222" s="514"/>
      <c r="F222" s="514"/>
      <c r="G222" s="514"/>
      <c r="H222" s="521" t="s">
        <v>694</v>
      </c>
      <c r="I222" s="522" t="s">
        <v>436</v>
      </c>
      <c r="J222" s="522" t="s">
        <v>436</v>
      </c>
      <c r="K222" s="522" t="s">
        <v>436</v>
      </c>
      <c r="L222" s="522" t="s">
        <v>436</v>
      </c>
      <c r="M222" s="522" t="s">
        <v>436</v>
      </c>
      <c r="N222" s="522" t="s">
        <v>436</v>
      </c>
      <c r="O222" s="522" t="s">
        <v>436</v>
      </c>
      <c r="P222" s="522" t="s">
        <v>436</v>
      </c>
      <c r="Q222" s="522" t="s">
        <v>436</v>
      </c>
      <c r="R222" s="522" t="s">
        <v>436</v>
      </c>
      <c r="S222" s="522" t="s">
        <v>436</v>
      </c>
      <c r="T222" s="522" t="s">
        <v>436</v>
      </c>
      <c r="U222" s="522" t="s">
        <v>436</v>
      </c>
      <c r="V222" s="522" t="s">
        <v>436</v>
      </c>
      <c r="W222" s="522" t="s">
        <v>436</v>
      </c>
      <c r="X222" s="522" t="s">
        <v>436</v>
      </c>
      <c r="Y222" s="522" t="s">
        <v>436</v>
      </c>
      <c r="Z222" s="522" t="s">
        <v>436</v>
      </c>
      <c r="AA222" s="522" t="s">
        <v>436</v>
      </c>
      <c r="AB222" s="522" t="s">
        <v>436</v>
      </c>
      <c r="AC222" s="522" t="s">
        <v>436</v>
      </c>
      <c r="AD222" s="522" t="s">
        <v>436</v>
      </c>
      <c r="AE222" s="522" t="s">
        <v>436</v>
      </c>
      <c r="AF222" s="522" t="s">
        <v>436</v>
      </c>
      <c r="AG222" s="522" t="s">
        <v>436</v>
      </c>
      <c r="AH222" s="522" t="s">
        <v>436</v>
      </c>
      <c r="AI222" s="522" t="s">
        <v>436</v>
      </c>
      <c r="AJ222" s="522" t="s">
        <v>436</v>
      </c>
      <c r="AK222" s="522" t="s">
        <v>436</v>
      </c>
      <c r="AL222" s="522" t="s">
        <v>436</v>
      </c>
      <c r="AM222" s="522" t="s">
        <v>436</v>
      </c>
      <c r="AN222" s="522" t="s">
        <v>436</v>
      </c>
      <c r="AO222" s="522" t="s">
        <v>436</v>
      </c>
      <c r="AP222" s="522" t="s">
        <v>436</v>
      </c>
      <c r="AQ222" s="522" t="s">
        <v>436</v>
      </c>
      <c r="AR222" s="522" t="s">
        <v>436</v>
      </c>
      <c r="AS222" s="522" t="s">
        <v>436</v>
      </c>
      <c r="AT222" s="522" t="s">
        <v>436</v>
      </c>
      <c r="AU222" s="522" t="s">
        <v>436</v>
      </c>
      <c r="AV222" s="522" t="s">
        <v>436</v>
      </c>
      <c r="AW222" s="522" t="s">
        <v>436</v>
      </c>
      <c r="AX222" s="522" t="s">
        <v>436</v>
      </c>
      <c r="AY222" s="522" t="s">
        <v>436</v>
      </c>
      <c r="AZ222" s="522" t="s">
        <v>436</v>
      </c>
      <c r="BA222" s="522" t="s">
        <v>436</v>
      </c>
      <c r="BB222" s="522" t="s">
        <v>436</v>
      </c>
      <c r="BC222" s="522" t="s">
        <v>436</v>
      </c>
      <c r="BD222" s="522" t="s">
        <v>436</v>
      </c>
      <c r="BE222" s="522" t="s">
        <v>436</v>
      </c>
      <c r="BF222" s="522" t="s">
        <v>436</v>
      </c>
      <c r="BG222" s="522" t="s">
        <v>436</v>
      </c>
      <c r="BH222" s="522" t="s">
        <v>436</v>
      </c>
      <c r="BI222" s="522" t="s">
        <v>436</v>
      </c>
      <c r="BJ222" s="522" t="s">
        <v>436</v>
      </c>
      <c r="BK222" s="522" t="s">
        <v>436</v>
      </c>
      <c r="BL222" s="522" t="s">
        <v>436</v>
      </c>
      <c r="BM222" s="522" t="s">
        <v>436</v>
      </c>
      <c r="BN222" s="522" t="s">
        <v>436</v>
      </c>
      <c r="BO222" s="522" t="s">
        <v>436</v>
      </c>
      <c r="BP222" s="522" t="s">
        <v>436</v>
      </c>
      <c r="BQ222" s="522" t="s">
        <v>436</v>
      </c>
      <c r="BR222" s="522" t="s">
        <v>436</v>
      </c>
      <c r="BS222" s="523" t="s">
        <v>436</v>
      </c>
      <c r="BT222" s="513">
        <v>1</v>
      </c>
      <c r="BU222" s="513"/>
      <c r="BV222" s="513"/>
      <c r="BW222" s="513"/>
      <c r="BX222" s="513"/>
      <c r="BY222" s="513"/>
      <c r="BZ222" s="513"/>
      <c r="CA222" s="513"/>
      <c r="CB222" s="513"/>
      <c r="CC222" s="513"/>
      <c r="CD222" s="513"/>
      <c r="CE222" s="513"/>
      <c r="CF222" s="513"/>
      <c r="CG222" s="513"/>
      <c r="CH222" s="513"/>
      <c r="CI222" s="513"/>
      <c r="CJ222" s="515">
        <v>50000</v>
      </c>
      <c r="CK222" s="515">
        <v>175500</v>
      </c>
      <c r="CL222" s="515">
        <v>175500</v>
      </c>
      <c r="CM222" s="515">
        <v>175500</v>
      </c>
      <c r="CN222" s="515">
        <v>175500</v>
      </c>
      <c r="CO222" s="515">
        <v>175500</v>
      </c>
      <c r="CP222" s="515">
        <v>175500</v>
      </c>
      <c r="CQ222" s="515">
        <v>175500</v>
      </c>
      <c r="CR222" s="515">
        <v>175500</v>
      </c>
      <c r="CS222" s="515">
        <v>175500</v>
      </c>
      <c r="CT222" s="515">
        <v>175500</v>
      </c>
      <c r="CU222" s="515">
        <v>175500</v>
      </c>
      <c r="CV222" s="515">
        <v>175500</v>
      </c>
      <c r="CW222" s="515">
        <v>175500</v>
      </c>
      <c r="CX222" s="515">
        <v>175500</v>
      </c>
      <c r="CY222" s="515">
        <v>175500</v>
      </c>
      <c r="CZ222" s="515">
        <v>175500</v>
      </c>
      <c r="DA222" s="515">
        <v>175500</v>
      </c>
    </row>
    <row r="223" spans="1:105" s="137" customFormat="1" ht="12.75" customHeight="1" x14ac:dyDescent="0.2">
      <c r="A223" s="514"/>
      <c r="B223" s="514"/>
      <c r="C223" s="514"/>
      <c r="D223" s="514"/>
      <c r="E223" s="514"/>
      <c r="F223" s="514"/>
      <c r="G223" s="514"/>
      <c r="H223" s="521" t="s">
        <v>429</v>
      </c>
      <c r="I223" s="522" t="s">
        <v>429</v>
      </c>
      <c r="J223" s="522" t="s">
        <v>429</v>
      </c>
      <c r="K223" s="522" t="s">
        <v>429</v>
      </c>
      <c r="L223" s="522" t="s">
        <v>429</v>
      </c>
      <c r="M223" s="522" t="s">
        <v>429</v>
      </c>
      <c r="N223" s="522" t="s">
        <v>429</v>
      </c>
      <c r="O223" s="522" t="s">
        <v>429</v>
      </c>
      <c r="P223" s="522" t="s">
        <v>429</v>
      </c>
      <c r="Q223" s="522" t="s">
        <v>429</v>
      </c>
      <c r="R223" s="522" t="s">
        <v>429</v>
      </c>
      <c r="S223" s="522" t="s">
        <v>429</v>
      </c>
      <c r="T223" s="522" t="s">
        <v>429</v>
      </c>
      <c r="U223" s="522" t="s">
        <v>429</v>
      </c>
      <c r="V223" s="522" t="s">
        <v>429</v>
      </c>
      <c r="W223" s="522" t="s">
        <v>429</v>
      </c>
      <c r="X223" s="522" t="s">
        <v>429</v>
      </c>
      <c r="Y223" s="522" t="s">
        <v>429</v>
      </c>
      <c r="Z223" s="522" t="s">
        <v>429</v>
      </c>
      <c r="AA223" s="522" t="s">
        <v>429</v>
      </c>
      <c r="AB223" s="522" t="s">
        <v>429</v>
      </c>
      <c r="AC223" s="522" t="s">
        <v>429</v>
      </c>
      <c r="AD223" s="522" t="s">
        <v>429</v>
      </c>
      <c r="AE223" s="522" t="s">
        <v>429</v>
      </c>
      <c r="AF223" s="522" t="s">
        <v>429</v>
      </c>
      <c r="AG223" s="522" t="s">
        <v>429</v>
      </c>
      <c r="AH223" s="522" t="s">
        <v>429</v>
      </c>
      <c r="AI223" s="522" t="s">
        <v>429</v>
      </c>
      <c r="AJ223" s="522" t="s">
        <v>429</v>
      </c>
      <c r="AK223" s="522" t="s">
        <v>429</v>
      </c>
      <c r="AL223" s="522" t="s">
        <v>429</v>
      </c>
      <c r="AM223" s="522" t="s">
        <v>429</v>
      </c>
      <c r="AN223" s="522" t="s">
        <v>429</v>
      </c>
      <c r="AO223" s="522" t="s">
        <v>429</v>
      </c>
      <c r="AP223" s="522" t="s">
        <v>429</v>
      </c>
      <c r="AQ223" s="522" t="s">
        <v>429</v>
      </c>
      <c r="AR223" s="522" t="s">
        <v>429</v>
      </c>
      <c r="AS223" s="522" t="s">
        <v>429</v>
      </c>
      <c r="AT223" s="522" t="s">
        <v>429</v>
      </c>
      <c r="AU223" s="522" t="s">
        <v>429</v>
      </c>
      <c r="AV223" s="522" t="s">
        <v>429</v>
      </c>
      <c r="AW223" s="522" t="s">
        <v>429</v>
      </c>
      <c r="AX223" s="522" t="s">
        <v>429</v>
      </c>
      <c r="AY223" s="522" t="s">
        <v>429</v>
      </c>
      <c r="AZ223" s="522" t="s">
        <v>429</v>
      </c>
      <c r="BA223" s="522" t="s">
        <v>429</v>
      </c>
      <c r="BB223" s="522" t="s">
        <v>429</v>
      </c>
      <c r="BC223" s="522" t="s">
        <v>429</v>
      </c>
      <c r="BD223" s="522" t="s">
        <v>429</v>
      </c>
      <c r="BE223" s="522" t="s">
        <v>429</v>
      </c>
      <c r="BF223" s="522" t="s">
        <v>429</v>
      </c>
      <c r="BG223" s="522" t="s">
        <v>429</v>
      </c>
      <c r="BH223" s="522" t="s">
        <v>429</v>
      </c>
      <c r="BI223" s="522" t="s">
        <v>429</v>
      </c>
      <c r="BJ223" s="522" t="s">
        <v>429</v>
      </c>
      <c r="BK223" s="522" t="s">
        <v>429</v>
      </c>
      <c r="BL223" s="522" t="s">
        <v>429</v>
      </c>
      <c r="BM223" s="522" t="s">
        <v>429</v>
      </c>
      <c r="BN223" s="522" t="s">
        <v>429</v>
      </c>
      <c r="BO223" s="522" t="s">
        <v>429</v>
      </c>
      <c r="BP223" s="522" t="s">
        <v>429</v>
      </c>
      <c r="BQ223" s="522" t="s">
        <v>429</v>
      </c>
      <c r="BR223" s="522" t="s">
        <v>429</v>
      </c>
      <c r="BS223" s="523" t="s">
        <v>429</v>
      </c>
      <c r="BT223" s="513">
        <v>1</v>
      </c>
      <c r="BU223" s="513"/>
      <c r="BV223" s="513"/>
      <c r="BW223" s="513"/>
      <c r="BX223" s="513"/>
      <c r="BY223" s="513"/>
      <c r="BZ223" s="513"/>
      <c r="CA223" s="513"/>
      <c r="CB223" s="513"/>
      <c r="CC223" s="513"/>
      <c r="CD223" s="513"/>
      <c r="CE223" s="513"/>
      <c r="CF223" s="513"/>
      <c r="CG223" s="513"/>
      <c r="CH223" s="513"/>
      <c r="CI223" s="513"/>
      <c r="CJ223" s="515">
        <v>30000</v>
      </c>
      <c r="CK223" s="515">
        <v>60000</v>
      </c>
      <c r="CL223" s="515">
        <v>60000</v>
      </c>
      <c r="CM223" s="515">
        <v>60000</v>
      </c>
      <c r="CN223" s="515">
        <v>60000</v>
      </c>
      <c r="CO223" s="515">
        <v>60000</v>
      </c>
      <c r="CP223" s="515">
        <v>60000</v>
      </c>
      <c r="CQ223" s="515">
        <v>60000</v>
      </c>
      <c r="CR223" s="515">
        <v>60000</v>
      </c>
      <c r="CS223" s="515">
        <v>60000</v>
      </c>
      <c r="CT223" s="515">
        <v>60000</v>
      </c>
      <c r="CU223" s="515">
        <v>60000</v>
      </c>
      <c r="CV223" s="515">
        <v>60000</v>
      </c>
      <c r="CW223" s="515">
        <v>60000</v>
      </c>
      <c r="CX223" s="515">
        <v>60000</v>
      </c>
      <c r="CY223" s="515">
        <v>60000</v>
      </c>
      <c r="CZ223" s="515">
        <v>60000</v>
      </c>
      <c r="DA223" s="515">
        <v>60000</v>
      </c>
    </row>
    <row r="224" spans="1:105" s="137" customFormat="1" ht="12.75" customHeight="1" x14ac:dyDescent="0.2">
      <c r="A224" s="514"/>
      <c r="B224" s="514"/>
      <c r="C224" s="514"/>
      <c r="D224" s="514"/>
      <c r="E224" s="514"/>
      <c r="F224" s="514"/>
      <c r="G224" s="514"/>
      <c r="H224" s="521" t="s">
        <v>688</v>
      </c>
      <c r="I224" s="522" t="s">
        <v>429</v>
      </c>
      <c r="J224" s="522" t="s">
        <v>429</v>
      </c>
      <c r="K224" s="522" t="s">
        <v>429</v>
      </c>
      <c r="L224" s="522" t="s">
        <v>429</v>
      </c>
      <c r="M224" s="522" t="s">
        <v>429</v>
      </c>
      <c r="N224" s="522" t="s">
        <v>429</v>
      </c>
      <c r="O224" s="522" t="s">
        <v>429</v>
      </c>
      <c r="P224" s="522" t="s">
        <v>429</v>
      </c>
      <c r="Q224" s="522" t="s">
        <v>429</v>
      </c>
      <c r="R224" s="522" t="s">
        <v>429</v>
      </c>
      <c r="S224" s="522" t="s">
        <v>429</v>
      </c>
      <c r="T224" s="522" t="s">
        <v>429</v>
      </c>
      <c r="U224" s="522" t="s">
        <v>429</v>
      </c>
      <c r="V224" s="522" t="s">
        <v>429</v>
      </c>
      <c r="W224" s="522" t="s">
        <v>429</v>
      </c>
      <c r="X224" s="522" t="s">
        <v>429</v>
      </c>
      <c r="Y224" s="522" t="s">
        <v>429</v>
      </c>
      <c r="Z224" s="522" t="s">
        <v>429</v>
      </c>
      <c r="AA224" s="522" t="s">
        <v>429</v>
      </c>
      <c r="AB224" s="522" t="s">
        <v>429</v>
      </c>
      <c r="AC224" s="522" t="s">
        <v>429</v>
      </c>
      <c r="AD224" s="522" t="s">
        <v>429</v>
      </c>
      <c r="AE224" s="522" t="s">
        <v>429</v>
      </c>
      <c r="AF224" s="522" t="s">
        <v>429</v>
      </c>
      <c r="AG224" s="522" t="s">
        <v>429</v>
      </c>
      <c r="AH224" s="522" t="s">
        <v>429</v>
      </c>
      <c r="AI224" s="522" t="s">
        <v>429</v>
      </c>
      <c r="AJ224" s="522" t="s">
        <v>429</v>
      </c>
      <c r="AK224" s="522" t="s">
        <v>429</v>
      </c>
      <c r="AL224" s="522" t="s">
        <v>429</v>
      </c>
      <c r="AM224" s="522" t="s">
        <v>429</v>
      </c>
      <c r="AN224" s="522" t="s">
        <v>429</v>
      </c>
      <c r="AO224" s="522" t="s">
        <v>429</v>
      </c>
      <c r="AP224" s="522" t="s">
        <v>429</v>
      </c>
      <c r="AQ224" s="522" t="s">
        <v>429</v>
      </c>
      <c r="AR224" s="522" t="s">
        <v>429</v>
      </c>
      <c r="AS224" s="522" t="s">
        <v>429</v>
      </c>
      <c r="AT224" s="522" t="s">
        <v>429</v>
      </c>
      <c r="AU224" s="522" t="s">
        <v>429</v>
      </c>
      <c r="AV224" s="522" t="s">
        <v>429</v>
      </c>
      <c r="AW224" s="522" t="s">
        <v>429</v>
      </c>
      <c r="AX224" s="522" t="s">
        <v>429</v>
      </c>
      <c r="AY224" s="522" t="s">
        <v>429</v>
      </c>
      <c r="AZ224" s="522" t="s">
        <v>429</v>
      </c>
      <c r="BA224" s="522" t="s">
        <v>429</v>
      </c>
      <c r="BB224" s="522" t="s">
        <v>429</v>
      </c>
      <c r="BC224" s="522" t="s">
        <v>429</v>
      </c>
      <c r="BD224" s="522" t="s">
        <v>429</v>
      </c>
      <c r="BE224" s="522" t="s">
        <v>429</v>
      </c>
      <c r="BF224" s="522" t="s">
        <v>429</v>
      </c>
      <c r="BG224" s="522" t="s">
        <v>429</v>
      </c>
      <c r="BH224" s="522" t="s">
        <v>429</v>
      </c>
      <c r="BI224" s="522" t="s">
        <v>429</v>
      </c>
      <c r="BJ224" s="522" t="s">
        <v>429</v>
      </c>
      <c r="BK224" s="522" t="s">
        <v>429</v>
      </c>
      <c r="BL224" s="522" t="s">
        <v>429</v>
      </c>
      <c r="BM224" s="522" t="s">
        <v>429</v>
      </c>
      <c r="BN224" s="522" t="s">
        <v>429</v>
      </c>
      <c r="BO224" s="522" t="s">
        <v>429</v>
      </c>
      <c r="BP224" s="522" t="s">
        <v>429</v>
      </c>
      <c r="BQ224" s="522" t="s">
        <v>429</v>
      </c>
      <c r="BR224" s="522" t="s">
        <v>429</v>
      </c>
      <c r="BS224" s="523" t="s">
        <v>429</v>
      </c>
      <c r="BT224" s="513">
        <v>1</v>
      </c>
      <c r="BU224" s="513"/>
      <c r="BV224" s="513"/>
      <c r="BW224" s="513"/>
      <c r="BX224" s="513"/>
      <c r="BY224" s="513"/>
      <c r="BZ224" s="513"/>
      <c r="CA224" s="513"/>
      <c r="CB224" s="513"/>
      <c r="CC224" s="513"/>
      <c r="CD224" s="513"/>
      <c r="CE224" s="513"/>
      <c r="CF224" s="513"/>
      <c r="CG224" s="513"/>
      <c r="CH224" s="513"/>
      <c r="CI224" s="513"/>
      <c r="CJ224" s="515">
        <v>49480</v>
      </c>
      <c r="CK224" s="515">
        <v>60000</v>
      </c>
      <c r="CL224" s="515">
        <v>60000</v>
      </c>
      <c r="CM224" s="515">
        <v>60000</v>
      </c>
      <c r="CN224" s="515">
        <v>60000</v>
      </c>
      <c r="CO224" s="515">
        <v>60000</v>
      </c>
      <c r="CP224" s="515">
        <v>60000</v>
      </c>
      <c r="CQ224" s="515">
        <v>60000</v>
      </c>
      <c r="CR224" s="515">
        <v>60000</v>
      </c>
      <c r="CS224" s="515">
        <v>60000</v>
      </c>
      <c r="CT224" s="515">
        <v>60000</v>
      </c>
      <c r="CU224" s="515">
        <v>60000</v>
      </c>
      <c r="CV224" s="515">
        <v>60000</v>
      </c>
      <c r="CW224" s="515">
        <v>60000</v>
      </c>
      <c r="CX224" s="515">
        <v>60000</v>
      </c>
      <c r="CY224" s="515">
        <v>60000</v>
      </c>
      <c r="CZ224" s="515">
        <v>60000</v>
      </c>
      <c r="DA224" s="515">
        <v>60000</v>
      </c>
    </row>
    <row r="225" spans="1:121" s="137" customFormat="1" ht="12.75" customHeight="1" x14ac:dyDescent="0.2">
      <c r="A225" s="514"/>
      <c r="B225" s="514"/>
      <c r="C225" s="514"/>
      <c r="D225" s="514"/>
      <c r="E225" s="514"/>
      <c r="F225" s="514"/>
      <c r="G225" s="514"/>
      <c r="H225" s="521" t="s">
        <v>689</v>
      </c>
      <c r="I225" s="522" t="s">
        <v>429</v>
      </c>
      <c r="J225" s="522" t="s">
        <v>429</v>
      </c>
      <c r="K225" s="522" t="s">
        <v>429</v>
      </c>
      <c r="L225" s="522" t="s">
        <v>429</v>
      </c>
      <c r="M225" s="522" t="s">
        <v>429</v>
      </c>
      <c r="N225" s="522" t="s">
        <v>429</v>
      </c>
      <c r="O225" s="522" t="s">
        <v>429</v>
      </c>
      <c r="P225" s="522" t="s">
        <v>429</v>
      </c>
      <c r="Q225" s="522" t="s">
        <v>429</v>
      </c>
      <c r="R225" s="522" t="s">
        <v>429</v>
      </c>
      <c r="S225" s="522" t="s">
        <v>429</v>
      </c>
      <c r="T225" s="522" t="s">
        <v>429</v>
      </c>
      <c r="U225" s="522" t="s">
        <v>429</v>
      </c>
      <c r="V225" s="522" t="s">
        <v>429</v>
      </c>
      <c r="W225" s="522" t="s">
        <v>429</v>
      </c>
      <c r="X225" s="522" t="s">
        <v>429</v>
      </c>
      <c r="Y225" s="522" t="s">
        <v>429</v>
      </c>
      <c r="Z225" s="522" t="s">
        <v>429</v>
      </c>
      <c r="AA225" s="522" t="s">
        <v>429</v>
      </c>
      <c r="AB225" s="522" t="s">
        <v>429</v>
      </c>
      <c r="AC225" s="522" t="s">
        <v>429</v>
      </c>
      <c r="AD225" s="522" t="s">
        <v>429</v>
      </c>
      <c r="AE225" s="522" t="s">
        <v>429</v>
      </c>
      <c r="AF225" s="522" t="s">
        <v>429</v>
      </c>
      <c r="AG225" s="522" t="s">
        <v>429</v>
      </c>
      <c r="AH225" s="522" t="s">
        <v>429</v>
      </c>
      <c r="AI225" s="522" t="s">
        <v>429</v>
      </c>
      <c r="AJ225" s="522" t="s">
        <v>429</v>
      </c>
      <c r="AK225" s="522" t="s">
        <v>429</v>
      </c>
      <c r="AL225" s="522" t="s">
        <v>429</v>
      </c>
      <c r="AM225" s="522" t="s">
        <v>429</v>
      </c>
      <c r="AN225" s="522" t="s">
        <v>429</v>
      </c>
      <c r="AO225" s="522" t="s">
        <v>429</v>
      </c>
      <c r="AP225" s="522" t="s">
        <v>429</v>
      </c>
      <c r="AQ225" s="522" t="s">
        <v>429</v>
      </c>
      <c r="AR225" s="522" t="s">
        <v>429</v>
      </c>
      <c r="AS225" s="522" t="s">
        <v>429</v>
      </c>
      <c r="AT225" s="522" t="s">
        <v>429</v>
      </c>
      <c r="AU225" s="522" t="s">
        <v>429</v>
      </c>
      <c r="AV225" s="522" t="s">
        <v>429</v>
      </c>
      <c r="AW225" s="522" t="s">
        <v>429</v>
      </c>
      <c r="AX225" s="522" t="s">
        <v>429</v>
      </c>
      <c r="AY225" s="522" t="s">
        <v>429</v>
      </c>
      <c r="AZ225" s="522" t="s">
        <v>429</v>
      </c>
      <c r="BA225" s="522" t="s">
        <v>429</v>
      </c>
      <c r="BB225" s="522" t="s">
        <v>429</v>
      </c>
      <c r="BC225" s="522" t="s">
        <v>429</v>
      </c>
      <c r="BD225" s="522" t="s">
        <v>429</v>
      </c>
      <c r="BE225" s="522" t="s">
        <v>429</v>
      </c>
      <c r="BF225" s="522" t="s">
        <v>429</v>
      </c>
      <c r="BG225" s="522" t="s">
        <v>429</v>
      </c>
      <c r="BH225" s="522" t="s">
        <v>429</v>
      </c>
      <c r="BI225" s="522" t="s">
        <v>429</v>
      </c>
      <c r="BJ225" s="522" t="s">
        <v>429</v>
      </c>
      <c r="BK225" s="522" t="s">
        <v>429</v>
      </c>
      <c r="BL225" s="522" t="s">
        <v>429</v>
      </c>
      <c r="BM225" s="522" t="s">
        <v>429</v>
      </c>
      <c r="BN225" s="522" t="s">
        <v>429</v>
      </c>
      <c r="BO225" s="522" t="s">
        <v>429</v>
      </c>
      <c r="BP225" s="522" t="s">
        <v>429</v>
      </c>
      <c r="BQ225" s="522" t="s">
        <v>429</v>
      </c>
      <c r="BR225" s="522" t="s">
        <v>429</v>
      </c>
      <c r="BS225" s="523" t="s">
        <v>429</v>
      </c>
      <c r="BT225" s="513">
        <v>1</v>
      </c>
      <c r="BU225" s="513"/>
      <c r="BV225" s="513"/>
      <c r="BW225" s="513"/>
      <c r="BX225" s="513"/>
      <c r="BY225" s="513"/>
      <c r="BZ225" s="513"/>
      <c r="CA225" s="513"/>
      <c r="CB225" s="513"/>
      <c r="CC225" s="513"/>
      <c r="CD225" s="513"/>
      <c r="CE225" s="513"/>
      <c r="CF225" s="513"/>
      <c r="CG225" s="513"/>
      <c r="CH225" s="513"/>
      <c r="CI225" s="513"/>
      <c r="CJ225" s="515">
        <v>12000</v>
      </c>
      <c r="CK225" s="515">
        <v>60000</v>
      </c>
      <c r="CL225" s="515">
        <v>60000</v>
      </c>
      <c r="CM225" s="515">
        <v>60000</v>
      </c>
      <c r="CN225" s="515">
        <v>60000</v>
      </c>
      <c r="CO225" s="515">
        <v>60000</v>
      </c>
      <c r="CP225" s="515">
        <v>60000</v>
      </c>
      <c r="CQ225" s="515">
        <v>60000</v>
      </c>
      <c r="CR225" s="515">
        <v>60000</v>
      </c>
      <c r="CS225" s="515">
        <v>60000</v>
      </c>
      <c r="CT225" s="515">
        <v>60000</v>
      </c>
      <c r="CU225" s="515">
        <v>60000</v>
      </c>
      <c r="CV225" s="515">
        <v>60000</v>
      </c>
      <c r="CW225" s="515">
        <v>60000</v>
      </c>
      <c r="CX225" s="515">
        <v>60000</v>
      </c>
      <c r="CY225" s="515">
        <v>60000</v>
      </c>
      <c r="CZ225" s="515">
        <v>60000</v>
      </c>
      <c r="DA225" s="515">
        <v>60000</v>
      </c>
    </row>
    <row r="226" spans="1:121" s="137" customFormat="1" ht="12.75" customHeight="1" x14ac:dyDescent="0.2">
      <c r="A226" s="514"/>
      <c r="B226" s="514"/>
      <c r="C226" s="514"/>
      <c r="D226" s="514"/>
      <c r="E226" s="514"/>
      <c r="F226" s="514"/>
      <c r="G226" s="514"/>
      <c r="H226" s="521" t="s">
        <v>430</v>
      </c>
      <c r="I226" s="522" t="s">
        <v>430</v>
      </c>
      <c r="J226" s="522" t="s">
        <v>430</v>
      </c>
      <c r="K226" s="522" t="s">
        <v>430</v>
      </c>
      <c r="L226" s="522" t="s">
        <v>430</v>
      </c>
      <c r="M226" s="522" t="s">
        <v>430</v>
      </c>
      <c r="N226" s="522" t="s">
        <v>430</v>
      </c>
      <c r="O226" s="522" t="s">
        <v>430</v>
      </c>
      <c r="P226" s="522" t="s">
        <v>430</v>
      </c>
      <c r="Q226" s="522" t="s">
        <v>430</v>
      </c>
      <c r="R226" s="522" t="s">
        <v>430</v>
      </c>
      <c r="S226" s="522" t="s">
        <v>430</v>
      </c>
      <c r="T226" s="522" t="s">
        <v>430</v>
      </c>
      <c r="U226" s="522" t="s">
        <v>430</v>
      </c>
      <c r="V226" s="522" t="s">
        <v>430</v>
      </c>
      <c r="W226" s="522" t="s">
        <v>430</v>
      </c>
      <c r="X226" s="522" t="s">
        <v>430</v>
      </c>
      <c r="Y226" s="522" t="s">
        <v>430</v>
      </c>
      <c r="Z226" s="522" t="s">
        <v>430</v>
      </c>
      <c r="AA226" s="522" t="s">
        <v>430</v>
      </c>
      <c r="AB226" s="522" t="s">
        <v>430</v>
      </c>
      <c r="AC226" s="522" t="s">
        <v>430</v>
      </c>
      <c r="AD226" s="522" t="s">
        <v>430</v>
      </c>
      <c r="AE226" s="522" t="s">
        <v>430</v>
      </c>
      <c r="AF226" s="522" t="s">
        <v>430</v>
      </c>
      <c r="AG226" s="522" t="s">
        <v>430</v>
      </c>
      <c r="AH226" s="522" t="s">
        <v>430</v>
      </c>
      <c r="AI226" s="522" t="s">
        <v>430</v>
      </c>
      <c r="AJ226" s="522" t="s">
        <v>430</v>
      </c>
      <c r="AK226" s="522" t="s">
        <v>430</v>
      </c>
      <c r="AL226" s="522" t="s">
        <v>430</v>
      </c>
      <c r="AM226" s="522" t="s">
        <v>430</v>
      </c>
      <c r="AN226" s="522" t="s">
        <v>430</v>
      </c>
      <c r="AO226" s="522" t="s">
        <v>430</v>
      </c>
      <c r="AP226" s="522" t="s">
        <v>430</v>
      </c>
      <c r="AQ226" s="522" t="s">
        <v>430</v>
      </c>
      <c r="AR226" s="522" t="s">
        <v>430</v>
      </c>
      <c r="AS226" s="522" t="s">
        <v>430</v>
      </c>
      <c r="AT226" s="522" t="s">
        <v>430</v>
      </c>
      <c r="AU226" s="522" t="s">
        <v>430</v>
      </c>
      <c r="AV226" s="522" t="s">
        <v>430</v>
      </c>
      <c r="AW226" s="522" t="s">
        <v>430</v>
      </c>
      <c r="AX226" s="522" t="s">
        <v>430</v>
      </c>
      <c r="AY226" s="522" t="s">
        <v>430</v>
      </c>
      <c r="AZ226" s="522" t="s">
        <v>430</v>
      </c>
      <c r="BA226" s="522" t="s">
        <v>430</v>
      </c>
      <c r="BB226" s="522" t="s">
        <v>430</v>
      </c>
      <c r="BC226" s="522" t="s">
        <v>430</v>
      </c>
      <c r="BD226" s="522" t="s">
        <v>430</v>
      </c>
      <c r="BE226" s="522" t="s">
        <v>430</v>
      </c>
      <c r="BF226" s="522" t="s">
        <v>430</v>
      </c>
      <c r="BG226" s="522" t="s">
        <v>430</v>
      </c>
      <c r="BH226" s="522" t="s">
        <v>430</v>
      </c>
      <c r="BI226" s="522" t="s">
        <v>430</v>
      </c>
      <c r="BJ226" s="522" t="s">
        <v>430</v>
      </c>
      <c r="BK226" s="522" t="s">
        <v>430</v>
      </c>
      <c r="BL226" s="522" t="s">
        <v>430</v>
      </c>
      <c r="BM226" s="522" t="s">
        <v>430</v>
      </c>
      <c r="BN226" s="522" t="s">
        <v>430</v>
      </c>
      <c r="BO226" s="522" t="s">
        <v>430</v>
      </c>
      <c r="BP226" s="522" t="s">
        <v>430</v>
      </c>
      <c r="BQ226" s="522" t="s">
        <v>430</v>
      </c>
      <c r="BR226" s="522" t="s">
        <v>430</v>
      </c>
      <c r="BS226" s="523" t="s">
        <v>430</v>
      </c>
      <c r="BT226" s="513">
        <v>1</v>
      </c>
      <c r="BU226" s="513"/>
      <c r="BV226" s="513"/>
      <c r="BW226" s="513"/>
      <c r="BX226" s="513"/>
      <c r="BY226" s="513"/>
      <c r="BZ226" s="513"/>
      <c r="CA226" s="513"/>
      <c r="CB226" s="513"/>
      <c r="CC226" s="513"/>
      <c r="CD226" s="513"/>
      <c r="CE226" s="513"/>
      <c r="CF226" s="513"/>
      <c r="CG226" s="513"/>
      <c r="CH226" s="513"/>
      <c r="CI226" s="513"/>
      <c r="CJ226" s="515">
        <v>47790</v>
      </c>
      <c r="CK226" s="515">
        <v>24300</v>
      </c>
      <c r="CL226" s="515">
        <v>24300</v>
      </c>
      <c r="CM226" s="515">
        <v>24300</v>
      </c>
      <c r="CN226" s="515">
        <v>24300</v>
      </c>
      <c r="CO226" s="515">
        <v>24300</v>
      </c>
      <c r="CP226" s="515">
        <v>24300</v>
      </c>
      <c r="CQ226" s="515">
        <v>24300</v>
      </c>
      <c r="CR226" s="515">
        <v>24300</v>
      </c>
      <c r="CS226" s="515">
        <v>24300</v>
      </c>
      <c r="CT226" s="515">
        <v>24300</v>
      </c>
      <c r="CU226" s="515">
        <v>24300</v>
      </c>
      <c r="CV226" s="515">
        <v>24300</v>
      </c>
      <c r="CW226" s="515">
        <v>24300</v>
      </c>
      <c r="CX226" s="515">
        <v>24300</v>
      </c>
      <c r="CY226" s="515">
        <v>24300</v>
      </c>
      <c r="CZ226" s="515">
        <v>24300</v>
      </c>
      <c r="DA226" s="515">
        <v>24300</v>
      </c>
    </row>
    <row r="227" spans="1:121" ht="12.75" customHeight="1" x14ac:dyDescent="0.25">
      <c r="A227" s="514"/>
      <c r="B227" s="514"/>
      <c r="C227" s="514"/>
      <c r="D227" s="514"/>
      <c r="E227" s="514"/>
      <c r="F227" s="514"/>
      <c r="G227" s="514"/>
      <c r="H227" s="521"/>
      <c r="I227" s="522"/>
      <c r="J227" s="522"/>
      <c r="K227" s="522"/>
      <c r="L227" s="522"/>
      <c r="M227" s="522"/>
      <c r="N227" s="522"/>
      <c r="O227" s="522"/>
      <c r="P227" s="522"/>
      <c r="Q227" s="522"/>
      <c r="R227" s="522"/>
      <c r="S227" s="522"/>
      <c r="T227" s="522"/>
      <c r="U227" s="522"/>
      <c r="V227" s="522"/>
      <c r="W227" s="522"/>
      <c r="X227" s="522"/>
      <c r="Y227" s="522"/>
      <c r="Z227" s="522"/>
      <c r="AA227" s="522"/>
      <c r="AB227" s="522"/>
      <c r="AC227" s="522"/>
      <c r="AD227" s="522"/>
      <c r="AE227" s="522"/>
      <c r="AF227" s="522"/>
      <c r="AG227" s="522"/>
      <c r="AH227" s="522"/>
      <c r="AI227" s="522"/>
      <c r="AJ227" s="522"/>
      <c r="AK227" s="522"/>
      <c r="AL227" s="522"/>
      <c r="AM227" s="522"/>
      <c r="AN227" s="522"/>
      <c r="AO227" s="522"/>
      <c r="AP227" s="522"/>
      <c r="AQ227" s="522"/>
      <c r="AR227" s="522"/>
      <c r="AS227" s="522"/>
      <c r="AT227" s="522"/>
      <c r="AU227" s="522"/>
      <c r="AV227" s="522"/>
      <c r="AW227" s="522"/>
      <c r="AX227" s="522"/>
      <c r="AY227" s="522"/>
      <c r="AZ227" s="522"/>
      <c r="BA227" s="522"/>
      <c r="BB227" s="522"/>
      <c r="BC227" s="522"/>
      <c r="BD227" s="522"/>
      <c r="BE227" s="522"/>
      <c r="BF227" s="522"/>
      <c r="BG227" s="522"/>
      <c r="BH227" s="522"/>
      <c r="BI227" s="522"/>
      <c r="BJ227" s="522"/>
      <c r="BK227" s="522"/>
      <c r="BL227" s="522"/>
      <c r="BM227" s="522"/>
      <c r="BN227" s="522"/>
      <c r="BO227" s="522"/>
      <c r="BP227" s="522"/>
      <c r="BQ227" s="522"/>
      <c r="BR227" s="522"/>
      <c r="BS227" s="523"/>
      <c r="BT227" s="513"/>
      <c r="BU227" s="513"/>
      <c r="BV227" s="513"/>
      <c r="BW227" s="513"/>
      <c r="BX227" s="513"/>
      <c r="BY227" s="513"/>
      <c r="BZ227" s="513"/>
      <c r="CA227" s="513"/>
      <c r="CB227" s="513"/>
      <c r="CC227" s="513"/>
      <c r="CD227" s="513"/>
      <c r="CE227" s="513"/>
      <c r="CF227" s="513"/>
      <c r="CG227" s="513"/>
      <c r="CH227" s="513"/>
      <c r="CI227" s="513"/>
      <c r="CJ227" s="513"/>
      <c r="CK227" s="513"/>
      <c r="CL227" s="513"/>
      <c r="CM227" s="513"/>
      <c r="CN227" s="513"/>
      <c r="CO227" s="513"/>
      <c r="CP227" s="513"/>
      <c r="CQ227" s="513"/>
      <c r="CR227" s="513"/>
      <c r="CS227" s="513"/>
      <c r="CT227" s="513"/>
      <c r="CU227" s="513"/>
      <c r="CV227" s="513"/>
      <c r="CW227" s="513"/>
      <c r="CX227" s="513"/>
      <c r="CY227" s="513"/>
      <c r="CZ227" s="513"/>
      <c r="DA227" s="513"/>
    </row>
    <row r="228" spans="1:121" ht="12.75" customHeight="1" x14ac:dyDescent="0.25">
      <c r="A228" s="514"/>
      <c r="B228" s="514"/>
      <c r="C228" s="514"/>
      <c r="D228" s="514"/>
      <c r="E228" s="514"/>
      <c r="F228" s="514"/>
      <c r="G228" s="514"/>
      <c r="H228" s="521"/>
      <c r="I228" s="522"/>
      <c r="J228" s="522"/>
      <c r="K228" s="522"/>
      <c r="L228" s="522"/>
      <c r="M228" s="522"/>
      <c r="N228" s="522"/>
      <c r="O228" s="522"/>
      <c r="P228" s="522"/>
      <c r="Q228" s="522"/>
      <c r="R228" s="522"/>
      <c r="S228" s="522"/>
      <c r="T228" s="522"/>
      <c r="U228" s="522"/>
      <c r="V228" s="522"/>
      <c r="W228" s="522"/>
      <c r="X228" s="522"/>
      <c r="Y228" s="522"/>
      <c r="Z228" s="522"/>
      <c r="AA228" s="522"/>
      <c r="AB228" s="522"/>
      <c r="AC228" s="522"/>
      <c r="AD228" s="522"/>
      <c r="AE228" s="522"/>
      <c r="AF228" s="522"/>
      <c r="AG228" s="522"/>
      <c r="AH228" s="522"/>
      <c r="AI228" s="522"/>
      <c r="AJ228" s="522"/>
      <c r="AK228" s="522"/>
      <c r="AL228" s="522"/>
      <c r="AM228" s="522"/>
      <c r="AN228" s="522"/>
      <c r="AO228" s="522"/>
      <c r="AP228" s="522"/>
      <c r="AQ228" s="522"/>
      <c r="AR228" s="522"/>
      <c r="AS228" s="522"/>
      <c r="AT228" s="522"/>
      <c r="AU228" s="522"/>
      <c r="AV228" s="522"/>
      <c r="AW228" s="522"/>
      <c r="AX228" s="522"/>
      <c r="AY228" s="522"/>
      <c r="AZ228" s="522"/>
      <c r="BA228" s="522"/>
      <c r="BB228" s="522"/>
      <c r="BC228" s="522"/>
      <c r="BD228" s="522"/>
      <c r="BE228" s="522"/>
      <c r="BF228" s="522"/>
      <c r="BG228" s="522"/>
      <c r="BH228" s="522"/>
      <c r="BI228" s="522"/>
      <c r="BJ228" s="522"/>
      <c r="BK228" s="522"/>
      <c r="BL228" s="522"/>
      <c r="BM228" s="522"/>
      <c r="BN228" s="522"/>
      <c r="BO228" s="522"/>
      <c r="BP228" s="522"/>
      <c r="BQ228" s="522"/>
      <c r="BR228" s="522"/>
      <c r="BS228" s="523"/>
      <c r="BT228" s="513"/>
      <c r="BU228" s="513"/>
      <c r="BV228" s="513"/>
      <c r="BW228" s="513"/>
      <c r="BX228" s="513"/>
      <c r="BY228" s="513"/>
      <c r="BZ228" s="513"/>
      <c r="CA228" s="513"/>
      <c r="CB228" s="513"/>
      <c r="CC228" s="513"/>
      <c r="CD228" s="513"/>
      <c r="CE228" s="513"/>
      <c r="CF228" s="513"/>
      <c r="CG228" s="513"/>
      <c r="CH228" s="513"/>
      <c r="CI228" s="513"/>
      <c r="CJ228" s="513"/>
      <c r="CK228" s="513"/>
      <c r="CL228" s="513"/>
      <c r="CM228" s="513"/>
      <c r="CN228" s="513"/>
      <c r="CO228" s="513"/>
      <c r="CP228" s="513"/>
      <c r="CQ228" s="513"/>
      <c r="CR228" s="513"/>
      <c r="CS228" s="513"/>
      <c r="CT228" s="513"/>
      <c r="CU228" s="513"/>
      <c r="CV228" s="513"/>
      <c r="CW228" s="513"/>
      <c r="CX228" s="513"/>
      <c r="CY228" s="513"/>
      <c r="CZ228" s="513"/>
      <c r="DA228" s="513"/>
    </row>
    <row r="229" spans="1:121" ht="12.75" customHeight="1" x14ac:dyDescent="0.25">
      <c r="A229" s="514"/>
      <c r="B229" s="514"/>
      <c r="C229" s="514"/>
      <c r="D229" s="514"/>
      <c r="E229" s="514"/>
      <c r="F229" s="514"/>
      <c r="G229" s="514"/>
      <c r="H229" s="578" t="s">
        <v>268</v>
      </c>
      <c r="I229" s="579"/>
      <c r="J229" s="579"/>
      <c r="K229" s="579"/>
      <c r="L229" s="579"/>
      <c r="M229" s="579"/>
      <c r="N229" s="579"/>
      <c r="O229" s="579"/>
      <c r="P229" s="579"/>
      <c r="Q229" s="579"/>
      <c r="R229" s="579"/>
      <c r="S229" s="579"/>
      <c r="T229" s="579"/>
      <c r="U229" s="579"/>
      <c r="V229" s="579"/>
      <c r="W229" s="579"/>
      <c r="X229" s="579"/>
      <c r="Y229" s="579"/>
      <c r="Z229" s="579"/>
      <c r="AA229" s="579"/>
      <c r="AB229" s="579"/>
      <c r="AC229" s="579"/>
      <c r="AD229" s="579"/>
      <c r="AE229" s="579"/>
      <c r="AF229" s="579"/>
      <c r="AG229" s="579"/>
      <c r="AH229" s="579"/>
      <c r="AI229" s="579"/>
      <c r="AJ229" s="579"/>
      <c r="AK229" s="579"/>
      <c r="AL229" s="579"/>
      <c r="AM229" s="579"/>
      <c r="AN229" s="579"/>
      <c r="AO229" s="579"/>
      <c r="AP229" s="579"/>
      <c r="AQ229" s="579"/>
      <c r="AR229" s="579"/>
      <c r="AS229" s="579"/>
      <c r="AT229" s="579"/>
      <c r="AU229" s="579"/>
      <c r="AV229" s="579"/>
      <c r="AW229" s="579"/>
      <c r="AX229" s="579"/>
      <c r="AY229" s="579"/>
      <c r="AZ229" s="579"/>
      <c r="BA229" s="579"/>
      <c r="BB229" s="579"/>
      <c r="BC229" s="579"/>
      <c r="BD229" s="579"/>
      <c r="BE229" s="579"/>
      <c r="BF229" s="579"/>
      <c r="BG229" s="579"/>
      <c r="BH229" s="579"/>
      <c r="BI229" s="579"/>
      <c r="BJ229" s="579"/>
      <c r="BK229" s="579"/>
      <c r="BL229" s="579"/>
      <c r="BM229" s="579"/>
      <c r="BN229" s="579"/>
      <c r="BO229" s="579"/>
      <c r="BP229" s="579"/>
      <c r="BQ229" s="579"/>
      <c r="BR229" s="579"/>
      <c r="BS229" s="580"/>
      <c r="BT229" s="513" t="s">
        <v>7</v>
      </c>
      <c r="BU229" s="513"/>
      <c r="BV229" s="513"/>
      <c r="BW229" s="513"/>
      <c r="BX229" s="513"/>
      <c r="BY229" s="513"/>
      <c r="BZ229" s="513"/>
      <c r="CA229" s="513"/>
      <c r="CB229" s="513"/>
      <c r="CC229" s="513"/>
      <c r="CD229" s="513"/>
      <c r="CE229" s="513"/>
      <c r="CF229" s="513"/>
      <c r="CG229" s="513"/>
      <c r="CH229" s="513"/>
      <c r="CI229" s="513"/>
      <c r="CJ229" s="520">
        <f>CJ208+CJ209+CJ210+CJ211+CJ212+CJ213+CJ214+CJ215+CJ216+CJ217+CJ218+CJ219+CJ220+CJ221+CJ222+CJ223+CJ224+CJ225+CJ226</f>
        <v>1009746</v>
      </c>
      <c r="CK229" s="576"/>
      <c r="CL229" s="576"/>
      <c r="CM229" s="576"/>
      <c r="CN229" s="576"/>
      <c r="CO229" s="576"/>
      <c r="CP229" s="576"/>
      <c r="CQ229" s="576"/>
      <c r="CR229" s="576"/>
      <c r="CS229" s="576"/>
      <c r="CT229" s="576"/>
      <c r="CU229" s="576"/>
      <c r="CV229" s="576"/>
      <c r="CW229" s="576"/>
      <c r="CX229" s="576"/>
      <c r="CY229" s="576"/>
      <c r="CZ229" s="576"/>
      <c r="DA229" s="576"/>
    </row>
    <row r="230" spans="1:121" ht="12.75" customHeight="1" x14ac:dyDescent="0.25"/>
    <row r="231" spans="1:121" s="133" customFormat="1" ht="15" customHeight="1" x14ac:dyDescent="0.2">
      <c r="A231" s="570" t="s">
        <v>341</v>
      </c>
      <c r="B231" s="570"/>
      <c r="C231" s="570"/>
      <c r="D231" s="570"/>
      <c r="E231" s="570"/>
      <c r="F231" s="570"/>
      <c r="G231" s="570"/>
      <c r="H231" s="570"/>
      <c r="I231" s="570"/>
      <c r="J231" s="570"/>
      <c r="K231" s="570"/>
      <c r="L231" s="570"/>
      <c r="M231" s="570"/>
      <c r="N231" s="570"/>
      <c r="O231" s="570"/>
      <c r="P231" s="570"/>
      <c r="Q231" s="570"/>
      <c r="R231" s="570"/>
      <c r="S231" s="570"/>
      <c r="T231" s="570"/>
      <c r="U231" s="570"/>
      <c r="V231" s="570"/>
      <c r="W231" s="570"/>
      <c r="X231" s="570"/>
      <c r="Y231" s="570"/>
      <c r="Z231" s="570"/>
      <c r="AA231" s="570"/>
      <c r="AB231" s="570"/>
      <c r="AC231" s="570"/>
      <c r="AD231" s="570"/>
      <c r="AE231" s="570"/>
      <c r="AF231" s="570"/>
      <c r="AG231" s="570"/>
      <c r="AH231" s="570"/>
      <c r="AI231" s="570"/>
      <c r="AJ231" s="570"/>
      <c r="AK231" s="570"/>
      <c r="AL231" s="570"/>
      <c r="AM231" s="570"/>
      <c r="AN231" s="570"/>
      <c r="AO231" s="570"/>
      <c r="AP231" s="570"/>
      <c r="AQ231" s="570"/>
      <c r="AR231" s="570"/>
      <c r="AS231" s="570"/>
      <c r="AT231" s="570"/>
      <c r="AU231" s="570"/>
      <c r="AV231" s="570"/>
      <c r="AW231" s="570"/>
      <c r="AX231" s="570"/>
      <c r="AY231" s="570"/>
      <c r="AZ231" s="570"/>
      <c r="BA231" s="570"/>
      <c r="BB231" s="570"/>
      <c r="BC231" s="570"/>
      <c r="BD231" s="570"/>
      <c r="BE231" s="570"/>
      <c r="BF231" s="570"/>
      <c r="BG231" s="570"/>
      <c r="BH231" s="570"/>
      <c r="BI231" s="570"/>
      <c r="BJ231" s="570"/>
      <c r="BK231" s="570"/>
      <c r="BL231" s="570"/>
      <c r="BM231" s="570"/>
      <c r="BN231" s="570"/>
      <c r="BO231" s="570"/>
      <c r="BP231" s="570"/>
      <c r="BQ231" s="570"/>
      <c r="BR231" s="570"/>
      <c r="BS231" s="570"/>
      <c r="BT231" s="570"/>
      <c r="BU231" s="570"/>
      <c r="BV231" s="570"/>
      <c r="BW231" s="570"/>
      <c r="BX231" s="570"/>
      <c r="BY231" s="570"/>
      <c r="BZ231" s="570"/>
      <c r="CA231" s="570"/>
      <c r="CB231" s="570"/>
      <c r="CC231" s="570"/>
      <c r="CD231" s="570"/>
      <c r="CE231" s="570"/>
      <c r="CF231" s="570"/>
      <c r="CG231" s="570"/>
      <c r="CH231" s="570"/>
      <c r="CI231" s="570"/>
      <c r="CJ231" s="570"/>
      <c r="CK231" s="570"/>
      <c r="CL231" s="570"/>
      <c r="CM231" s="570"/>
      <c r="CN231" s="570"/>
      <c r="CO231" s="570"/>
      <c r="CP231" s="570"/>
      <c r="CQ231" s="570"/>
      <c r="CR231" s="570"/>
      <c r="CS231" s="570"/>
      <c r="CT231" s="570"/>
      <c r="CU231" s="570"/>
      <c r="CV231" s="570"/>
      <c r="CW231" s="570"/>
      <c r="CX231" s="570"/>
      <c r="CY231" s="570"/>
      <c r="CZ231" s="570"/>
      <c r="DA231" s="570"/>
      <c r="DJ231" s="524" t="s">
        <v>548</v>
      </c>
      <c r="DK231" s="524"/>
      <c r="DL231" s="524"/>
      <c r="DM231" s="524"/>
      <c r="DN231" s="524"/>
      <c r="DO231" s="524"/>
      <c r="DP231" s="524"/>
      <c r="DQ231" s="524"/>
    </row>
    <row r="232" spans="1:121" ht="15" customHeight="1" x14ac:dyDescent="0.25"/>
    <row r="233" spans="1:121" s="134" customFormat="1" ht="24" customHeight="1" x14ac:dyDescent="0.25">
      <c r="A233" s="525" t="s">
        <v>259</v>
      </c>
      <c r="B233" s="526"/>
      <c r="C233" s="526"/>
      <c r="D233" s="526"/>
      <c r="E233" s="526"/>
      <c r="F233" s="526"/>
      <c r="G233" s="527"/>
      <c r="H233" s="525" t="s">
        <v>310</v>
      </c>
      <c r="I233" s="526"/>
      <c r="J233" s="526"/>
      <c r="K233" s="526"/>
      <c r="L233" s="526"/>
      <c r="M233" s="526"/>
      <c r="N233" s="526"/>
      <c r="O233" s="526"/>
      <c r="P233" s="526"/>
      <c r="Q233" s="526"/>
      <c r="R233" s="526"/>
      <c r="S233" s="526"/>
      <c r="T233" s="526"/>
      <c r="U233" s="526"/>
      <c r="V233" s="526"/>
      <c r="W233" s="526"/>
      <c r="X233" s="526"/>
      <c r="Y233" s="526"/>
      <c r="Z233" s="526"/>
      <c r="AA233" s="526"/>
      <c r="AB233" s="526"/>
      <c r="AC233" s="526"/>
      <c r="AD233" s="526"/>
      <c r="AE233" s="526"/>
      <c r="AF233" s="526"/>
      <c r="AG233" s="526"/>
      <c r="AH233" s="526"/>
      <c r="AI233" s="526"/>
      <c r="AJ233" s="526"/>
      <c r="AK233" s="526"/>
      <c r="AL233" s="526"/>
      <c r="AM233" s="526"/>
      <c r="AN233" s="526"/>
      <c r="AO233" s="526"/>
      <c r="AP233" s="526"/>
      <c r="AQ233" s="526"/>
      <c r="AR233" s="526"/>
      <c r="AS233" s="526"/>
      <c r="AT233" s="526"/>
      <c r="AU233" s="526"/>
      <c r="AV233" s="526"/>
      <c r="AW233" s="526"/>
      <c r="AX233" s="526"/>
      <c r="AY233" s="526"/>
      <c r="AZ233" s="526"/>
      <c r="BA233" s="526"/>
      <c r="BB233" s="526"/>
      <c r="BC233" s="527"/>
      <c r="BD233" s="525" t="s">
        <v>331</v>
      </c>
      <c r="BE233" s="526"/>
      <c r="BF233" s="526"/>
      <c r="BG233" s="526"/>
      <c r="BH233" s="526"/>
      <c r="BI233" s="526"/>
      <c r="BJ233" s="526"/>
      <c r="BK233" s="526"/>
      <c r="BL233" s="526"/>
      <c r="BM233" s="526"/>
      <c r="BN233" s="526"/>
      <c r="BO233" s="526"/>
      <c r="BP233" s="526"/>
      <c r="BQ233" s="526"/>
      <c r="BR233" s="526"/>
      <c r="BS233" s="527"/>
      <c r="BT233" s="525" t="s">
        <v>342</v>
      </c>
      <c r="BU233" s="526"/>
      <c r="BV233" s="526"/>
      <c r="BW233" s="526"/>
      <c r="BX233" s="526"/>
      <c r="BY233" s="526"/>
      <c r="BZ233" s="526"/>
      <c r="CA233" s="526"/>
      <c r="CB233" s="526"/>
      <c r="CC233" s="526"/>
      <c r="CD233" s="526"/>
      <c r="CE233" s="526"/>
      <c r="CF233" s="526"/>
      <c r="CG233" s="526"/>
      <c r="CH233" s="526"/>
      <c r="CI233" s="527"/>
      <c r="CJ233" s="525" t="s">
        <v>343</v>
      </c>
      <c r="CK233" s="526"/>
      <c r="CL233" s="526"/>
      <c r="CM233" s="526"/>
      <c r="CN233" s="526"/>
      <c r="CO233" s="526"/>
      <c r="CP233" s="526"/>
      <c r="CQ233" s="526"/>
      <c r="CR233" s="526"/>
      <c r="CS233" s="526"/>
      <c r="CT233" s="526"/>
      <c r="CU233" s="526"/>
      <c r="CV233" s="526"/>
      <c r="CW233" s="526"/>
      <c r="CX233" s="526"/>
      <c r="CY233" s="526"/>
      <c r="CZ233" s="526"/>
      <c r="DA233" s="527"/>
    </row>
    <row r="234" spans="1:121" s="135" customFormat="1" ht="12.75" x14ac:dyDescent="0.25">
      <c r="A234" s="517"/>
      <c r="B234" s="517"/>
      <c r="C234" s="517"/>
      <c r="D234" s="517"/>
      <c r="E234" s="517"/>
      <c r="F234" s="517"/>
      <c r="G234" s="517"/>
      <c r="H234" s="517">
        <v>1</v>
      </c>
      <c r="I234" s="517"/>
      <c r="J234" s="517"/>
      <c r="K234" s="517"/>
      <c r="L234" s="517"/>
      <c r="M234" s="517"/>
      <c r="N234" s="517"/>
      <c r="O234" s="517"/>
      <c r="P234" s="517"/>
      <c r="Q234" s="517"/>
      <c r="R234" s="517"/>
      <c r="S234" s="517"/>
      <c r="T234" s="517"/>
      <c r="U234" s="517"/>
      <c r="V234" s="517"/>
      <c r="W234" s="517"/>
      <c r="X234" s="517"/>
      <c r="Y234" s="517"/>
      <c r="Z234" s="517"/>
      <c r="AA234" s="517"/>
      <c r="AB234" s="517"/>
      <c r="AC234" s="517"/>
      <c r="AD234" s="517"/>
      <c r="AE234" s="517"/>
      <c r="AF234" s="517"/>
      <c r="AG234" s="517"/>
      <c r="AH234" s="517"/>
      <c r="AI234" s="517"/>
      <c r="AJ234" s="517"/>
      <c r="AK234" s="517"/>
      <c r="AL234" s="517"/>
      <c r="AM234" s="517"/>
      <c r="AN234" s="517"/>
      <c r="AO234" s="517"/>
      <c r="AP234" s="517"/>
      <c r="AQ234" s="517"/>
      <c r="AR234" s="517"/>
      <c r="AS234" s="517"/>
      <c r="AT234" s="517"/>
      <c r="AU234" s="517"/>
      <c r="AV234" s="517"/>
      <c r="AW234" s="517"/>
      <c r="AX234" s="517"/>
      <c r="AY234" s="517"/>
      <c r="AZ234" s="517"/>
      <c r="BA234" s="517"/>
      <c r="BB234" s="517"/>
      <c r="BC234" s="517"/>
      <c r="BD234" s="517">
        <v>2</v>
      </c>
      <c r="BE234" s="517"/>
      <c r="BF234" s="517"/>
      <c r="BG234" s="517"/>
      <c r="BH234" s="517"/>
      <c r="BI234" s="517"/>
      <c r="BJ234" s="517"/>
      <c r="BK234" s="517"/>
      <c r="BL234" s="517"/>
      <c r="BM234" s="517"/>
      <c r="BN234" s="517"/>
      <c r="BO234" s="517"/>
      <c r="BP234" s="517"/>
      <c r="BQ234" s="517"/>
      <c r="BR234" s="517"/>
      <c r="BS234" s="517"/>
      <c r="BT234" s="517">
        <v>3</v>
      </c>
      <c r="BU234" s="517"/>
      <c r="BV234" s="517"/>
      <c r="BW234" s="517"/>
      <c r="BX234" s="517"/>
      <c r="BY234" s="517"/>
      <c r="BZ234" s="517"/>
      <c r="CA234" s="517"/>
      <c r="CB234" s="517"/>
      <c r="CC234" s="517"/>
      <c r="CD234" s="517"/>
      <c r="CE234" s="517"/>
      <c r="CF234" s="517"/>
      <c r="CG234" s="517"/>
      <c r="CH234" s="517"/>
      <c r="CI234" s="517"/>
      <c r="CJ234" s="517">
        <v>4</v>
      </c>
      <c r="CK234" s="517"/>
      <c r="CL234" s="517"/>
      <c r="CM234" s="517"/>
      <c r="CN234" s="517"/>
      <c r="CO234" s="517"/>
      <c r="CP234" s="517"/>
      <c r="CQ234" s="517"/>
      <c r="CR234" s="517"/>
      <c r="CS234" s="517"/>
      <c r="CT234" s="517"/>
      <c r="CU234" s="517"/>
      <c r="CV234" s="517"/>
      <c r="CW234" s="517"/>
      <c r="CX234" s="517"/>
      <c r="CY234" s="517"/>
      <c r="CZ234" s="517"/>
      <c r="DA234" s="517"/>
    </row>
    <row r="235" spans="1:121" s="135" customFormat="1" ht="21.75" customHeight="1" x14ac:dyDescent="0.25">
      <c r="A235" s="514"/>
      <c r="B235" s="514"/>
      <c r="C235" s="514"/>
      <c r="D235" s="514"/>
      <c r="E235" s="514"/>
      <c r="F235" s="514"/>
      <c r="G235" s="514"/>
      <c r="H235" s="521" t="s">
        <v>540</v>
      </c>
      <c r="I235" s="522" t="s">
        <v>491</v>
      </c>
      <c r="J235" s="522" t="s">
        <v>491</v>
      </c>
      <c r="K235" s="522" t="s">
        <v>491</v>
      </c>
      <c r="L235" s="522" t="s">
        <v>491</v>
      </c>
      <c r="M235" s="522" t="s">
        <v>491</v>
      </c>
      <c r="N235" s="522" t="s">
        <v>491</v>
      </c>
      <c r="O235" s="522" t="s">
        <v>491</v>
      </c>
      <c r="P235" s="522" t="s">
        <v>491</v>
      </c>
      <c r="Q235" s="522" t="s">
        <v>491</v>
      </c>
      <c r="R235" s="522" t="s">
        <v>491</v>
      </c>
      <c r="S235" s="522" t="s">
        <v>491</v>
      </c>
      <c r="T235" s="522" t="s">
        <v>491</v>
      </c>
      <c r="U235" s="522" t="s">
        <v>491</v>
      </c>
      <c r="V235" s="522" t="s">
        <v>491</v>
      </c>
      <c r="W235" s="522" t="s">
        <v>491</v>
      </c>
      <c r="X235" s="522" t="s">
        <v>491</v>
      </c>
      <c r="Y235" s="522" t="s">
        <v>491</v>
      </c>
      <c r="Z235" s="522" t="s">
        <v>491</v>
      </c>
      <c r="AA235" s="522" t="s">
        <v>491</v>
      </c>
      <c r="AB235" s="522" t="s">
        <v>491</v>
      </c>
      <c r="AC235" s="522" t="s">
        <v>491</v>
      </c>
      <c r="AD235" s="522" t="s">
        <v>491</v>
      </c>
      <c r="AE235" s="522" t="s">
        <v>491</v>
      </c>
      <c r="AF235" s="522" t="s">
        <v>491</v>
      </c>
      <c r="AG235" s="522" t="s">
        <v>491</v>
      </c>
      <c r="AH235" s="522" t="s">
        <v>491</v>
      </c>
      <c r="AI235" s="522" t="s">
        <v>491</v>
      </c>
      <c r="AJ235" s="522" t="s">
        <v>491</v>
      </c>
      <c r="AK235" s="522" t="s">
        <v>491</v>
      </c>
      <c r="AL235" s="522" t="s">
        <v>491</v>
      </c>
      <c r="AM235" s="522" t="s">
        <v>491</v>
      </c>
      <c r="AN235" s="522" t="s">
        <v>491</v>
      </c>
      <c r="AO235" s="522" t="s">
        <v>491</v>
      </c>
      <c r="AP235" s="522" t="s">
        <v>491</v>
      </c>
      <c r="AQ235" s="522" t="s">
        <v>491</v>
      </c>
      <c r="AR235" s="522" t="s">
        <v>491</v>
      </c>
      <c r="AS235" s="522" t="s">
        <v>491</v>
      </c>
      <c r="AT235" s="522" t="s">
        <v>491</v>
      </c>
      <c r="AU235" s="522" t="s">
        <v>491</v>
      </c>
      <c r="AV235" s="522" t="s">
        <v>491</v>
      </c>
      <c r="AW235" s="522" t="s">
        <v>491</v>
      </c>
      <c r="AX235" s="522" t="s">
        <v>491</v>
      </c>
      <c r="AY235" s="522" t="s">
        <v>491</v>
      </c>
      <c r="AZ235" s="522" t="s">
        <v>491</v>
      </c>
      <c r="BA235" s="522" t="s">
        <v>491</v>
      </c>
      <c r="BB235" s="522" t="s">
        <v>491</v>
      </c>
      <c r="BC235" s="523" t="s">
        <v>491</v>
      </c>
      <c r="BD235" s="513">
        <v>29</v>
      </c>
      <c r="BE235" s="513"/>
      <c r="BF235" s="513"/>
      <c r="BG235" s="513"/>
      <c r="BH235" s="513"/>
      <c r="BI235" s="513"/>
      <c r="BJ235" s="513"/>
      <c r="BK235" s="513"/>
      <c r="BL235" s="513"/>
      <c r="BM235" s="513"/>
      <c r="BN235" s="513"/>
      <c r="BO235" s="513"/>
      <c r="BP235" s="513"/>
      <c r="BQ235" s="513"/>
      <c r="BR235" s="513"/>
      <c r="BS235" s="513"/>
      <c r="BT235" s="528">
        <f>CJ235/BD235</f>
        <v>924.48275862068965</v>
      </c>
      <c r="BU235" s="528"/>
      <c r="BV235" s="528"/>
      <c r="BW235" s="528"/>
      <c r="BX235" s="528"/>
      <c r="BY235" s="528"/>
      <c r="BZ235" s="528"/>
      <c r="CA235" s="528"/>
      <c r="CB235" s="528"/>
      <c r="CC235" s="528"/>
      <c r="CD235" s="528"/>
      <c r="CE235" s="528"/>
      <c r="CF235" s="528"/>
      <c r="CG235" s="528"/>
      <c r="CH235" s="528"/>
      <c r="CI235" s="528"/>
      <c r="CJ235" s="515">
        <v>26810</v>
      </c>
      <c r="CK235" s="515">
        <v>80000</v>
      </c>
      <c r="CL235" s="515">
        <v>80000</v>
      </c>
      <c r="CM235" s="515">
        <v>80000</v>
      </c>
      <c r="CN235" s="515">
        <v>80000</v>
      </c>
      <c r="CO235" s="515">
        <v>80000</v>
      </c>
      <c r="CP235" s="515">
        <v>80000</v>
      </c>
      <c r="CQ235" s="515">
        <v>80000</v>
      </c>
      <c r="CR235" s="515">
        <v>80000</v>
      </c>
      <c r="CS235" s="515">
        <v>80000</v>
      </c>
      <c r="CT235" s="515">
        <v>80000</v>
      </c>
      <c r="CU235" s="515">
        <v>80000</v>
      </c>
      <c r="CV235" s="515">
        <v>80000</v>
      </c>
      <c r="CW235" s="515">
        <v>80000</v>
      </c>
      <c r="CX235" s="515">
        <v>80000</v>
      </c>
      <c r="CY235" s="515">
        <v>80000</v>
      </c>
      <c r="CZ235" s="515">
        <v>80000</v>
      </c>
      <c r="DA235" s="515">
        <v>80000</v>
      </c>
    </row>
    <row r="236" spans="1:121" s="135" customFormat="1" ht="17.25" customHeight="1" x14ac:dyDescent="0.25">
      <c r="A236" s="514"/>
      <c r="B236" s="514"/>
      <c r="C236" s="514"/>
      <c r="D236" s="514"/>
      <c r="E236" s="514"/>
      <c r="F236" s="514"/>
      <c r="G236" s="514"/>
      <c r="H236" s="516" t="s">
        <v>431</v>
      </c>
      <c r="I236" s="516" t="s">
        <v>431</v>
      </c>
      <c r="J236" s="516" t="s">
        <v>431</v>
      </c>
      <c r="K236" s="516" t="s">
        <v>431</v>
      </c>
      <c r="L236" s="516" t="s">
        <v>431</v>
      </c>
      <c r="M236" s="516" t="s">
        <v>431</v>
      </c>
      <c r="N236" s="516" t="s">
        <v>431</v>
      </c>
      <c r="O236" s="516" t="s">
        <v>431</v>
      </c>
      <c r="P236" s="516" t="s">
        <v>431</v>
      </c>
      <c r="Q236" s="516" t="s">
        <v>431</v>
      </c>
      <c r="R236" s="516" t="s">
        <v>431</v>
      </c>
      <c r="S236" s="516" t="s">
        <v>431</v>
      </c>
      <c r="T236" s="516" t="s">
        <v>431</v>
      </c>
      <c r="U236" s="516" t="s">
        <v>431</v>
      </c>
      <c r="V236" s="516" t="s">
        <v>431</v>
      </c>
      <c r="W236" s="516" t="s">
        <v>431</v>
      </c>
      <c r="X236" s="516" t="s">
        <v>431</v>
      </c>
      <c r="Y236" s="516" t="s">
        <v>431</v>
      </c>
      <c r="Z236" s="516" t="s">
        <v>431</v>
      </c>
      <c r="AA236" s="516" t="s">
        <v>431</v>
      </c>
      <c r="AB236" s="516" t="s">
        <v>431</v>
      </c>
      <c r="AC236" s="516" t="s">
        <v>431</v>
      </c>
      <c r="AD236" s="516" t="s">
        <v>431</v>
      </c>
      <c r="AE236" s="516" t="s">
        <v>431</v>
      </c>
      <c r="AF236" s="516" t="s">
        <v>431</v>
      </c>
      <c r="AG236" s="516" t="s">
        <v>431</v>
      </c>
      <c r="AH236" s="516" t="s">
        <v>431</v>
      </c>
      <c r="AI236" s="516" t="s">
        <v>431</v>
      </c>
      <c r="AJ236" s="516" t="s">
        <v>431</v>
      </c>
      <c r="AK236" s="516" t="s">
        <v>431</v>
      </c>
      <c r="AL236" s="516" t="s">
        <v>431</v>
      </c>
      <c r="AM236" s="516" t="s">
        <v>431</v>
      </c>
      <c r="AN236" s="516" t="s">
        <v>431</v>
      </c>
      <c r="AO236" s="516" t="s">
        <v>431</v>
      </c>
      <c r="AP236" s="516" t="s">
        <v>431</v>
      </c>
      <c r="AQ236" s="516" t="s">
        <v>431</v>
      </c>
      <c r="AR236" s="516" t="s">
        <v>431</v>
      </c>
      <c r="AS236" s="516" t="s">
        <v>431</v>
      </c>
      <c r="AT236" s="516" t="s">
        <v>431</v>
      </c>
      <c r="AU236" s="516" t="s">
        <v>431</v>
      </c>
      <c r="AV236" s="516" t="s">
        <v>431</v>
      </c>
      <c r="AW236" s="516" t="s">
        <v>431</v>
      </c>
      <c r="AX236" s="516" t="s">
        <v>431</v>
      </c>
      <c r="AY236" s="516" t="s">
        <v>431</v>
      </c>
      <c r="AZ236" s="516" t="s">
        <v>431</v>
      </c>
      <c r="BA236" s="516" t="s">
        <v>431</v>
      </c>
      <c r="BB236" s="516" t="s">
        <v>431</v>
      </c>
      <c r="BC236" s="516" t="s">
        <v>431</v>
      </c>
      <c r="BD236" s="513">
        <v>8000</v>
      </c>
      <c r="BE236" s="513">
        <v>6480</v>
      </c>
      <c r="BF236" s="513">
        <v>6480</v>
      </c>
      <c r="BG236" s="513">
        <v>6480</v>
      </c>
      <c r="BH236" s="513">
        <v>6480</v>
      </c>
      <c r="BI236" s="513">
        <v>6480</v>
      </c>
      <c r="BJ236" s="513">
        <v>6480</v>
      </c>
      <c r="BK236" s="513">
        <v>6480</v>
      </c>
      <c r="BL236" s="513">
        <v>6480</v>
      </c>
      <c r="BM236" s="513">
        <v>6480</v>
      </c>
      <c r="BN236" s="513">
        <v>6480</v>
      </c>
      <c r="BO236" s="513">
        <v>6480</v>
      </c>
      <c r="BP236" s="513">
        <v>6480</v>
      </c>
      <c r="BQ236" s="513">
        <v>6480</v>
      </c>
      <c r="BR236" s="513">
        <v>6480</v>
      </c>
      <c r="BS236" s="513">
        <v>6480</v>
      </c>
      <c r="BT236" s="528">
        <f t="shared" ref="BT236:BT258" si="3">CJ236/BD236</f>
        <v>39</v>
      </c>
      <c r="BU236" s="528"/>
      <c r="BV236" s="528"/>
      <c r="BW236" s="528"/>
      <c r="BX236" s="528"/>
      <c r="BY236" s="528"/>
      <c r="BZ236" s="528"/>
      <c r="CA236" s="528"/>
      <c r="CB236" s="528"/>
      <c r="CC236" s="528"/>
      <c r="CD236" s="528"/>
      <c r="CE236" s="528"/>
      <c r="CF236" s="528"/>
      <c r="CG236" s="528"/>
      <c r="CH236" s="528"/>
      <c r="CI236" s="528"/>
      <c r="CJ236" s="515">
        <v>312000</v>
      </c>
      <c r="CK236" s="515">
        <v>252720</v>
      </c>
      <c r="CL236" s="515">
        <v>252720</v>
      </c>
      <c r="CM236" s="515">
        <v>252720</v>
      </c>
      <c r="CN236" s="515">
        <v>252720</v>
      </c>
      <c r="CO236" s="515">
        <v>252720</v>
      </c>
      <c r="CP236" s="515">
        <v>252720</v>
      </c>
      <c r="CQ236" s="515">
        <v>252720</v>
      </c>
      <c r="CR236" s="515">
        <v>252720</v>
      </c>
      <c r="CS236" s="515">
        <v>252720</v>
      </c>
      <c r="CT236" s="515">
        <v>252720</v>
      </c>
      <c r="CU236" s="515">
        <v>252720</v>
      </c>
      <c r="CV236" s="515">
        <v>252720</v>
      </c>
      <c r="CW236" s="515">
        <v>252720</v>
      </c>
      <c r="CX236" s="515">
        <v>252720</v>
      </c>
      <c r="CY236" s="515">
        <v>252720</v>
      </c>
      <c r="CZ236" s="515">
        <v>252720</v>
      </c>
      <c r="DA236" s="515">
        <v>252720</v>
      </c>
    </row>
    <row r="237" spans="1:121" s="135" customFormat="1" ht="17.25" customHeight="1" x14ac:dyDescent="0.25">
      <c r="A237" s="514"/>
      <c r="B237" s="514"/>
      <c r="C237" s="514"/>
      <c r="D237" s="514"/>
      <c r="E237" s="514"/>
      <c r="F237" s="514"/>
      <c r="G237" s="514"/>
      <c r="H237" s="516" t="s">
        <v>433</v>
      </c>
      <c r="I237" s="516" t="s">
        <v>433</v>
      </c>
      <c r="J237" s="516" t="s">
        <v>433</v>
      </c>
      <c r="K237" s="516" t="s">
        <v>433</v>
      </c>
      <c r="L237" s="516" t="s">
        <v>433</v>
      </c>
      <c r="M237" s="516" t="s">
        <v>433</v>
      </c>
      <c r="N237" s="516" t="s">
        <v>433</v>
      </c>
      <c r="O237" s="516" t="s">
        <v>433</v>
      </c>
      <c r="P237" s="516" t="s">
        <v>433</v>
      </c>
      <c r="Q237" s="516" t="s">
        <v>433</v>
      </c>
      <c r="R237" s="516" t="s">
        <v>433</v>
      </c>
      <c r="S237" s="516" t="s">
        <v>433</v>
      </c>
      <c r="T237" s="516" t="s">
        <v>433</v>
      </c>
      <c r="U237" s="516" t="s">
        <v>433</v>
      </c>
      <c r="V237" s="516" t="s">
        <v>433</v>
      </c>
      <c r="W237" s="516" t="s">
        <v>433</v>
      </c>
      <c r="X237" s="516" t="s">
        <v>433</v>
      </c>
      <c r="Y237" s="516" t="s">
        <v>433</v>
      </c>
      <c r="Z237" s="516" t="s">
        <v>433</v>
      </c>
      <c r="AA237" s="516" t="s">
        <v>433</v>
      </c>
      <c r="AB237" s="516" t="s">
        <v>433</v>
      </c>
      <c r="AC237" s="516" t="s">
        <v>433</v>
      </c>
      <c r="AD237" s="516" t="s">
        <v>433</v>
      </c>
      <c r="AE237" s="516" t="s">
        <v>433</v>
      </c>
      <c r="AF237" s="516" t="s">
        <v>433</v>
      </c>
      <c r="AG237" s="516" t="s">
        <v>433</v>
      </c>
      <c r="AH237" s="516" t="s">
        <v>433</v>
      </c>
      <c r="AI237" s="516" t="s">
        <v>433</v>
      </c>
      <c r="AJ237" s="516" t="s">
        <v>433</v>
      </c>
      <c r="AK237" s="516" t="s">
        <v>433</v>
      </c>
      <c r="AL237" s="516" t="s">
        <v>433</v>
      </c>
      <c r="AM237" s="516" t="s">
        <v>433</v>
      </c>
      <c r="AN237" s="516" t="s">
        <v>433</v>
      </c>
      <c r="AO237" s="516" t="s">
        <v>433</v>
      </c>
      <c r="AP237" s="516" t="s">
        <v>433</v>
      </c>
      <c r="AQ237" s="516" t="s">
        <v>433</v>
      </c>
      <c r="AR237" s="516" t="s">
        <v>433</v>
      </c>
      <c r="AS237" s="516" t="s">
        <v>433</v>
      </c>
      <c r="AT237" s="516" t="s">
        <v>433</v>
      </c>
      <c r="AU237" s="516" t="s">
        <v>433</v>
      </c>
      <c r="AV237" s="516" t="s">
        <v>433</v>
      </c>
      <c r="AW237" s="516" t="s">
        <v>433</v>
      </c>
      <c r="AX237" s="516" t="s">
        <v>433</v>
      </c>
      <c r="AY237" s="516" t="s">
        <v>433</v>
      </c>
      <c r="AZ237" s="516" t="s">
        <v>433</v>
      </c>
      <c r="BA237" s="516" t="s">
        <v>433</v>
      </c>
      <c r="BB237" s="516" t="s">
        <v>433</v>
      </c>
      <c r="BC237" s="516" t="s">
        <v>433</v>
      </c>
      <c r="BD237" s="513">
        <v>200</v>
      </c>
      <c r="BE237" s="513">
        <v>1500</v>
      </c>
      <c r="BF237" s="513">
        <v>1500</v>
      </c>
      <c r="BG237" s="513">
        <v>1500</v>
      </c>
      <c r="BH237" s="513">
        <v>1500</v>
      </c>
      <c r="BI237" s="513">
        <v>1500</v>
      </c>
      <c r="BJ237" s="513">
        <v>1500</v>
      </c>
      <c r="BK237" s="513">
        <v>1500</v>
      </c>
      <c r="BL237" s="513">
        <v>1500</v>
      </c>
      <c r="BM237" s="513">
        <v>1500</v>
      </c>
      <c r="BN237" s="513">
        <v>1500</v>
      </c>
      <c r="BO237" s="513">
        <v>1500</v>
      </c>
      <c r="BP237" s="513">
        <v>1500</v>
      </c>
      <c r="BQ237" s="513">
        <v>1500</v>
      </c>
      <c r="BR237" s="513">
        <v>1500</v>
      </c>
      <c r="BS237" s="513">
        <v>1500</v>
      </c>
      <c r="BT237" s="528">
        <f t="shared" si="3"/>
        <v>100</v>
      </c>
      <c r="BU237" s="528"/>
      <c r="BV237" s="528"/>
      <c r="BW237" s="528"/>
      <c r="BX237" s="528"/>
      <c r="BY237" s="528"/>
      <c r="BZ237" s="528"/>
      <c r="CA237" s="528"/>
      <c r="CB237" s="528"/>
      <c r="CC237" s="528"/>
      <c r="CD237" s="528"/>
      <c r="CE237" s="528"/>
      <c r="CF237" s="528"/>
      <c r="CG237" s="528"/>
      <c r="CH237" s="528"/>
      <c r="CI237" s="528"/>
      <c r="CJ237" s="515">
        <v>20000</v>
      </c>
      <c r="CK237" s="515">
        <v>60000</v>
      </c>
      <c r="CL237" s="515">
        <v>60000</v>
      </c>
      <c r="CM237" s="515">
        <v>60000</v>
      </c>
      <c r="CN237" s="515">
        <v>60000</v>
      </c>
      <c r="CO237" s="515">
        <v>60000</v>
      </c>
      <c r="CP237" s="515">
        <v>60000</v>
      </c>
      <c r="CQ237" s="515">
        <v>60000</v>
      </c>
      <c r="CR237" s="515">
        <v>60000</v>
      </c>
      <c r="CS237" s="515">
        <v>60000</v>
      </c>
      <c r="CT237" s="515">
        <v>60000</v>
      </c>
      <c r="CU237" s="515">
        <v>60000</v>
      </c>
      <c r="CV237" s="515">
        <v>60000</v>
      </c>
      <c r="CW237" s="515">
        <v>60000</v>
      </c>
      <c r="CX237" s="515">
        <v>60000</v>
      </c>
      <c r="CY237" s="515">
        <v>60000</v>
      </c>
      <c r="CZ237" s="515">
        <v>60000</v>
      </c>
      <c r="DA237" s="515">
        <v>60000</v>
      </c>
    </row>
    <row r="238" spans="1:121" s="135" customFormat="1" ht="17.25" customHeight="1" x14ac:dyDescent="0.25">
      <c r="A238" s="514"/>
      <c r="B238" s="514"/>
      <c r="C238" s="514"/>
      <c r="D238" s="514"/>
      <c r="E238" s="514"/>
      <c r="F238" s="514"/>
      <c r="G238" s="514"/>
      <c r="H238" s="516" t="s">
        <v>695</v>
      </c>
      <c r="I238" s="516"/>
      <c r="J238" s="516"/>
      <c r="K238" s="516"/>
      <c r="L238" s="516"/>
      <c r="M238" s="516"/>
      <c r="N238" s="516"/>
      <c r="O238" s="516"/>
      <c r="P238" s="516"/>
      <c r="Q238" s="516"/>
      <c r="R238" s="516"/>
      <c r="S238" s="516"/>
      <c r="T238" s="516"/>
      <c r="U238" s="516"/>
      <c r="V238" s="516"/>
      <c r="W238" s="516"/>
      <c r="X238" s="516"/>
      <c r="Y238" s="516"/>
      <c r="Z238" s="516"/>
      <c r="AA238" s="516"/>
      <c r="AB238" s="516"/>
      <c r="AC238" s="516"/>
      <c r="AD238" s="516"/>
      <c r="AE238" s="516"/>
      <c r="AF238" s="516"/>
      <c r="AG238" s="516"/>
      <c r="AH238" s="516"/>
      <c r="AI238" s="516"/>
      <c r="AJ238" s="516"/>
      <c r="AK238" s="516"/>
      <c r="AL238" s="516"/>
      <c r="AM238" s="516"/>
      <c r="AN238" s="516"/>
      <c r="AO238" s="516"/>
      <c r="AP238" s="516"/>
      <c r="AQ238" s="516"/>
      <c r="AR238" s="516"/>
      <c r="AS238" s="516"/>
      <c r="AT238" s="516"/>
      <c r="AU238" s="516"/>
      <c r="AV238" s="516"/>
      <c r="AW238" s="516"/>
      <c r="AX238" s="516"/>
      <c r="AY238" s="516"/>
      <c r="AZ238" s="516"/>
      <c r="BA238" s="516"/>
      <c r="BB238" s="516"/>
      <c r="BC238" s="516"/>
      <c r="BD238" s="513">
        <v>63</v>
      </c>
      <c r="BE238" s="513">
        <v>1500</v>
      </c>
      <c r="BF238" s="513">
        <v>1500</v>
      </c>
      <c r="BG238" s="513">
        <v>1500</v>
      </c>
      <c r="BH238" s="513">
        <v>1500</v>
      </c>
      <c r="BI238" s="513">
        <v>1500</v>
      </c>
      <c r="BJ238" s="513">
        <v>1500</v>
      </c>
      <c r="BK238" s="513">
        <v>1500</v>
      </c>
      <c r="BL238" s="513">
        <v>1500</v>
      </c>
      <c r="BM238" s="513">
        <v>1500</v>
      </c>
      <c r="BN238" s="513">
        <v>1500</v>
      </c>
      <c r="BO238" s="513">
        <v>1500</v>
      </c>
      <c r="BP238" s="513">
        <v>1500</v>
      </c>
      <c r="BQ238" s="513">
        <v>1500</v>
      </c>
      <c r="BR238" s="513">
        <v>1500</v>
      </c>
      <c r="BS238" s="513">
        <v>1500</v>
      </c>
      <c r="BT238" s="528">
        <f t="shared" ref="BT238:BT239" si="4">CJ238/BD238</f>
        <v>793.65079365079362</v>
      </c>
      <c r="BU238" s="528"/>
      <c r="BV238" s="528"/>
      <c r="BW238" s="528"/>
      <c r="BX238" s="528"/>
      <c r="BY238" s="528"/>
      <c r="BZ238" s="528"/>
      <c r="CA238" s="528"/>
      <c r="CB238" s="528"/>
      <c r="CC238" s="528"/>
      <c r="CD238" s="528"/>
      <c r="CE238" s="528"/>
      <c r="CF238" s="528"/>
      <c r="CG238" s="528"/>
      <c r="CH238" s="528"/>
      <c r="CI238" s="528"/>
      <c r="CJ238" s="515">
        <v>50000</v>
      </c>
      <c r="CK238" s="515"/>
      <c r="CL238" s="515"/>
      <c r="CM238" s="515"/>
      <c r="CN238" s="515"/>
      <c r="CO238" s="515"/>
      <c r="CP238" s="515"/>
      <c r="CQ238" s="515"/>
      <c r="CR238" s="515"/>
      <c r="CS238" s="515"/>
      <c r="CT238" s="515"/>
      <c r="CU238" s="515"/>
      <c r="CV238" s="515"/>
      <c r="CW238" s="515"/>
      <c r="CX238" s="515"/>
      <c r="CY238" s="515"/>
      <c r="CZ238" s="515"/>
      <c r="DA238" s="515"/>
    </row>
    <row r="239" spans="1:121" s="135" customFormat="1" ht="24" customHeight="1" x14ac:dyDescent="0.25">
      <c r="A239" s="514"/>
      <c r="B239" s="514"/>
      <c r="C239" s="514"/>
      <c r="D239" s="514"/>
      <c r="E239" s="514"/>
      <c r="F239" s="514"/>
      <c r="G239" s="514"/>
      <c r="H239" s="516" t="s">
        <v>696</v>
      </c>
      <c r="I239" s="516"/>
      <c r="J239" s="516"/>
      <c r="K239" s="516"/>
      <c r="L239" s="516"/>
      <c r="M239" s="516"/>
      <c r="N239" s="516"/>
      <c r="O239" s="516"/>
      <c r="P239" s="516"/>
      <c r="Q239" s="516"/>
      <c r="R239" s="516"/>
      <c r="S239" s="516"/>
      <c r="T239" s="516"/>
      <c r="U239" s="516"/>
      <c r="V239" s="516"/>
      <c r="W239" s="516"/>
      <c r="X239" s="516"/>
      <c r="Y239" s="516"/>
      <c r="Z239" s="516"/>
      <c r="AA239" s="516"/>
      <c r="AB239" s="516"/>
      <c r="AC239" s="516"/>
      <c r="AD239" s="516"/>
      <c r="AE239" s="516"/>
      <c r="AF239" s="516"/>
      <c r="AG239" s="516"/>
      <c r="AH239" s="516"/>
      <c r="AI239" s="516"/>
      <c r="AJ239" s="516"/>
      <c r="AK239" s="516"/>
      <c r="AL239" s="516"/>
      <c r="AM239" s="516"/>
      <c r="AN239" s="516"/>
      <c r="AO239" s="516"/>
      <c r="AP239" s="516"/>
      <c r="AQ239" s="516"/>
      <c r="AR239" s="516"/>
      <c r="AS239" s="516"/>
      <c r="AT239" s="516"/>
      <c r="AU239" s="516"/>
      <c r="AV239" s="516"/>
      <c r="AW239" s="516"/>
      <c r="AX239" s="516"/>
      <c r="AY239" s="516"/>
      <c r="AZ239" s="516"/>
      <c r="BA239" s="516"/>
      <c r="BB239" s="516"/>
      <c r="BC239" s="516"/>
      <c r="BD239" s="513">
        <v>34</v>
      </c>
      <c r="BE239" s="513">
        <v>1500</v>
      </c>
      <c r="BF239" s="513">
        <v>1500</v>
      </c>
      <c r="BG239" s="513">
        <v>1500</v>
      </c>
      <c r="BH239" s="513">
        <v>1500</v>
      </c>
      <c r="BI239" s="513">
        <v>1500</v>
      </c>
      <c r="BJ239" s="513">
        <v>1500</v>
      </c>
      <c r="BK239" s="513">
        <v>1500</v>
      </c>
      <c r="BL239" s="513">
        <v>1500</v>
      </c>
      <c r="BM239" s="513">
        <v>1500</v>
      </c>
      <c r="BN239" s="513">
        <v>1500</v>
      </c>
      <c r="BO239" s="513">
        <v>1500</v>
      </c>
      <c r="BP239" s="513">
        <v>1500</v>
      </c>
      <c r="BQ239" s="513">
        <v>1500</v>
      </c>
      <c r="BR239" s="513">
        <v>1500</v>
      </c>
      <c r="BS239" s="513">
        <v>1500</v>
      </c>
      <c r="BT239" s="528">
        <f t="shared" si="4"/>
        <v>588.23529411764707</v>
      </c>
      <c r="BU239" s="528"/>
      <c r="BV239" s="528"/>
      <c r="BW239" s="528"/>
      <c r="BX239" s="528"/>
      <c r="BY239" s="528"/>
      <c r="BZ239" s="528"/>
      <c r="CA239" s="528"/>
      <c r="CB239" s="528"/>
      <c r="CC239" s="528"/>
      <c r="CD239" s="528"/>
      <c r="CE239" s="528"/>
      <c r="CF239" s="528"/>
      <c r="CG239" s="528"/>
      <c r="CH239" s="528"/>
      <c r="CI239" s="528"/>
      <c r="CJ239" s="515">
        <v>20000</v>
      </c>
      <c r="CK239" s="515"/>
      <c r="CL239" s="515"/>
      <c r="CM239" s="515"/>
      <c r="CN239" s="515"/>
      <c r="CO239" s="515"/>
      <c r="CP239" s="515"/>
      <c r="CQ239" s="515"/>
      <c r="CR239" s="515"/>
      <c r="CS239" s="515"/>
      <c r="CT239" s="515"/>
      <c r="CU239" s="515"/>
      <c r="CV239" s="515"/>
      <c r="CW239" s="515"/>
      <c r="CX239" s="515"/>
      <c r="CY239" s="515"/>
      <c r="CZ239" s="515"/>
      <c r="DA239" s="515"/>
    </row>
    <row r="240" spans="1:121" s="135" customFormat="1" ht="17.25" customHeight="1" x14ac:dyDescent="0.25">
      <c r="A240" s="514"/>
      <c r="B240" s="514"/>
      <c r="C240" s="514"/>
      <c r="D240" s="514"/>
      <c r="E240" s="514"/>
      <c r="F240" s="514"/>
      <c r="G240" s="514"/>
      <c r="H240" s="516" t="s">
        <v>434</v>
      </c>
      <c r="I240" s="516" t="s">
        <v>434</v>
      </c>
      <c r="J240" s="516" t="s">
        <v>434</v>
      </c>
      <c r="K240" s="516" t="s">
        <v>434</v>
      </c>
      <c r="L240" s="516" t="s">
        <v>434</v>
      </c>
      <c r="M240" s="516" t="s">
        <v>434</v>
      </c>
      <c r="N240" s="516" t="s">
        <v>434</v>
      </c>
      <c r="O240" s="516" t="s">
        <v>434</v>
      </c>
      <c r="P240" s="516" t="s">
        <v>434</v>
      </c>
      <c r="Q240" s="516" t="s">
        <v>434</v>
      </c>
      <c r="R240" s="516" t="s">
        <v>434</v>
      </c>
      <c r="S240" s="516" t="s">
        <v>434</v>
      </c>
      <c r="T240" s="516" t="s">
        <v>434</v>
      </c>
      <c r="U240" s="516" t="s">
        <v>434</v>
      </c>
      <c r="V240" s="516" t="s">
        <v>434</v>
      </c>
      <c r="W240" s="516" t="s">
        <v>434</v>
      </c>
      <c r="X240" s="516" t="s">
        <v>434</v>
      </c>
      <c r="Y240" s="516" t="s">
        <v>434</v>
      </c>
      <c r="Z240" s="516" t="s">
        <v>434</v>
      </c>
      <c r="AA240" s="516" t="s">
        <v>434</v>
      </c>
      <c r="AB240" s="516" t="s">
        <v>434</v>
      </c>
      <c r="AC240" s="516" t="s">
        <v>434</v>
      </c>
      <c r="AD240" s="516" t="s">
        <v>434</v>
      </c>
      <c r="AE240" s="516" t="s">
        <v>434</v>
      </c>
      <c r="AF240" s="516" t="s">
        <v>434</v>
      </c>
      <c r="AG240" s="516" t="s">
        <v>434</v>
      </c>
      <c r="AH240" s="516" t="s">
        <v>434</v>
      </c>
      <c r="AI240" s="516" t="s">
        <v>434</v>
      </c>
      <c r="AJ240" s="516" t="s">
        <v>434</v>
      </c>
      <c r="AK240" s="516" t="s">
        <v>434</v>
      </c>
      <c r="AL240" s="516" t="s">
        <v>434</v>
      </c>
      <c r="AM240" s="516" t="s">
        <v>434</v>
      </c>
      <c r="AN240" s="516" t="s">
        <v>434</v>
      </c>
      <c r="AO240" s="516" t="s">
        <v>434</v>
      </c>
      <c r="AP240" s="516" t="s">
        <v>434</v>
      </c>
      <c r="AQ240" s="516" t="s">
        <v>434</v>
      </c>
      <c r="AR240" s="516" t="s">
        <v>434</v>
      </c>
      <c r="AS240" s="516" t="s">
        <v>434</v>
      </c>
      <c r="AT240" s="516" t="s">
        <v>434</v>
      </c>
      <c r="AU240" s="516" t="s">
        <v>434</v>
      </c>
      <c r="AV240" s="516" t="s">
        <v>434</v>
      </c>
      <c r="AW240" s="516" t="s">
        <v>434</v>
      </c>
      <c r="AX240" s="516" t="s">
        <v>434</v>
      </c>
      <c r="AY240" s="516" t="s">
        <v>434</v>
      </c>
      <c r="AZ240" s="516" t="s">
        <v>434</v>
      </c>
      <c r="BA240" s="516" t="s">
        <v>434</v>
      </c>
      <c r="BB240" s="516" t="s">
        <v>434</v>
      </c>
      <c r="BC240" s="516" t="s">
        <v>434</v>
      </c>
      <c r="BD240" s="513">
        <v>31</v>
      </c>
      <c r="BE240" s="513">
        <v>30</v>
      </c>
      <c r="BF240" s="513">
        <v>30</v>
      </c>
      <c r="BG240" s="513">
        <v>30</v>
      </c>
      <c r="BH240" s="513">
        <v>30</v>
      </c>
      <c r="BI240" s="513">
        <v>30</v>
      </c>
      <c r="BJ240" s="513">
        <v>30</v>
      </c>
      <c r="BK240" s="513">
        <v>30</v>
      </c>
      <c r="BL240" s="513">
        <v>30</v>
      </c>
      <c r="BM240" s="513">
        <v>30</v>
      </c>
      <c r="BN240" s="513">
        <v>30</v>
      </c>
      <c r="BO240" s="513">
        <v>30</v>
      </c>
      <c r="BP240" s="513">
        <v>30</v>
      </c>
      <c r="BQ240" s="513">
        <v>30</v>
      </c>
      <c r="BR240" s="513">
        <v>30</v>
      </c>
      <c r="BS240" s="513">
        <v>30</v>
      </c>
      <c r="BT240" s="528">
        <f t="shared" si="3"/>
        <v>1225.8064516129032</v>
      </c>
      <c r="BU240" s="528"/>
      <c r="BV240" s="528"/>
      <c r="BW240" s="528"/>
      <c r="BX240" s="528"/>
      <c r="BY240" s="528"/>
      <c r="BZ240" s="528"/>
      <c r="CA240" s="528"/>
      <c r="CB240" s="528"/>
      <c r="CC240" s="528"/>
      <c r="CD240" s="528"/>
      <c r="CE240" s="528"/>
      <c r="CF240" s="528"/>
      <c r="CG240" s="528"/>
      <c r="CH240" s="528"/>
      <c r="CI240" s="528"/>
      <c r="CJ240" s="515">
        <v>38000</v>
      </c>
      <c r="CK240" s="515">
        <v>45000</v>
      </c>
      <c r="CL240" s="515">
        <v>45000</v>
      </c>
      <c r="CM240" s="515">
        <v>45000</v>
      </c>
      <c r="CN240" s="515">
        <v>45000</v>
      </c>
      <c r="CO240" s="515">
        <v>45000</v>
      </c>
      <c r="CP240" s="515">
        <v>45000</v>
      </c>
      <c r="CQ240" s="515">
        <v>45000</v>
      </c>
      <c r="CR240" s="515">
        <v>45000</v>
      </c>
      <c r="CS240" s="515">
        <v>45000</v>
      </c>
      <c r="CT240" s="515">
        <v>45000</v>
      </c>
      <c r="CU240" s="515">
        <v>45000</v>
      </c>
      <c r="CV240" s="515">
        <v>45000</v>
      </c>
      <c r="CW240" s="515">
        <v>45000</v>
      </c>
      <c r="CX240" s="515">
        <v>45000</v>
      </c>
      <c r="CY240" s="515">
        <v>45000</v>
      </c>
      <c r="CZ240" s="515">
        <v>45000</v>
      </c>
      <c r="DA240" s="515">
        <v>45000</v>
      </c>
    </row>
    <row r="241" spans="1:105" s="135" customFormat="1" ht="17.25" customHeight="1" x14ac:dyDescent="0.25">
      <c r="A241" s="514"/>
      <c r="B241" s="514"/>
      <c r="C241" s="514"/>
      <c r="D241" s="514"/>
      <c r="E241" s="514"/>
      <c r="F241" s="514"/>
      <c r="G241" s="514"/>
      <c r="H241" s="516" t="s">
        <v>435</v>
      </c>
      <c r="I241" s="516" t="s">
        <v>435</v>
      </c>
      <c r="J241" s="516" t="s">
        <v>435</v>
      </c>
      <c r="K241" s="516" t="s">
        <v>435</v>
      </c>
      <c r="L241" s="516" t="s">
        <v>435</v>
      </c>
      <c r="M241" s="516" t="s">
        <v>435</v>
      </c>
      <c r="N241" s="516" t="s">
        <v>435</v>
      </c>
      <c r="O241" s="516" t="s">
        <v>435</v>
      </c>
      <c r="P241" s="516" t="s">
        <v>435</v>
      </c>
      <c r="Q241" s="516" t="s">
        <v>435</v>
      </c>
      <c r="R241" s="516" t="s">
        <v>435</v>
      </c>
      <c r="S241" s="516" t="s">
        <v>435</v>
      </c>
      <c r="T241" s="516" t="s">
        <v>435</v>
      </c>
      <c r="U241" s="516" t="s">
        <v>435</v>
      </c>
      <c r="V241" s="516" t="s">
        <v>435</v>
      </c>
      <c r="W241" s="516" t="s">
        <v>435</v>
      </c>
      <c r="X241" s="516" t="s">
        <v>435</v>
      </c>
      <c r="Y241" s="516" t="s">
        <v>435</v>
      </c>
      <c r="Z241" s="516" t="s">
        <v>435</v>
      </c>
      <c r="AA241" s="516" t="s">
        <v>435</v>
      </c>
      <c r="AB241" s="516" t="s">
        <v>435</v>
      </c>
      <c r="AC241" s="516" t="s">
        <v>435</v>
      </c>
      <c r="AD241" s="516" t="s">
        <v>435</v>
      </c>
      <c r="AE241" s="516" t="s">
        <v>435</v>
      </c>
      <c r="AF241" s="516" t="s">
        <v>435</v>
      </c>
      <c r="AG241" s="516" t="s">
        <v>435</v>
      </c>
      <c r="AH241" s="516" t="s">
        <v>435</v>
      </c>
      <c r="AI241" s="516" t="s">
        <v>435</v>
      </c>
      <c r="AJ241" s="516" t="s">
        <v>435</v>
      </c>
      <c r="AK241" s="516" t="s">
        <v>435</v>
      </c>
      <c r="AL241" s="516" t="s">
        <v>435</v>
      </c>
      <c r="AM241" s="516" t="s">
        <v>435</v>
      </c>
      <c r="AN241" s="516" t="s">
        <v>435</v>
      </c>
      <c r="AO241" s="516" t="s">
        <v>435</v>
      </c>
      <c r="AP241" s="516" t="s">
        <v>435</v>
      </c>
      <c r="AQ241" s="516" t="s">
        <v>435</v>
      </c>
      <c r="AR241" s="516" t="s">
        <v>435</v>
      </c>
      <c r="AS241" s="516" t="s">
        <v>435</v>
      </c>
      <c r="AT241" s="516" t="s">
        <v>435</v>
      </c>
      <c r="AU241" s="516" t="s">
        <v>435</v>
      </c>
      <c r="AV241" s="516" t="s">
        <v>435</v>
      </c>
      <c r="AW241" s="516" t="s">
        <v>435</v>
      </c>
      <c r="AX241" s="516" t="s">
        <v>435</v>
      </c>
      <c r="AY241" s="516" t="s">
        <v>435</v>
      </c>
      <c r="AZ241" s="516" t="s">
        <v>435</v>
      </c>
      <c r="BA241" s="516" t="s">
        <v>435</v>
      </c>
      <c r="BB241" s="516" t="s">
        <v>435</v>
      </c>
      <c r="BC241" s="516" t="s">
        <v>435</v>
      </c>
      <c r="BD241" s="513">
        <v>12178</v>
      </c>
      <c r="BE241" s="513">
        <v>13693</v>
      </c>
      <c r="BF241" s="513">
        <v>13693</v>
      </c>
      <c r="BG241" s="513">
        <v>13693</v>
      </c>
      <c r="BH241" s="513">
        <v>13693</v>
      </c>
      <c r="BI241" s="513">
        <v>13693</v>
      </c>
      <c r="BJ241" s="513">
        <v>13693</v>
      </c>
      <c r="BK241" s="513">
        <v>13693</v>
      </c>
      <c r="BL241" s="513">
        <v>13693</v>
      </c>
      <c r="BM241" s="513">
        <v>13693</v>
      </c>
      <c r="BN241" s="513">
        <v>13693</v>
      </c>
      <c r="BO241" s="513">
        <v>13693</v>
      </c>
      <c r="BP241" s="513">
        <v>13693</v>
      </c>
      <c r="BQ241" s="513">
        <v>13693</v>
      </c>
      <c r="BR241" s="513">
        <v>13693</v>
      </c>
      <c r="BS241" s="513">
        <v>13693</v>
      </c>
      <c r="BT241" s="528">
        <f t="shared" si="3"/>
        <v>300</v>
      </c>
      <c r="BU241" s="528"/>
      <c r="BV241" s="528"/>
      <c r="BW241" s="528"/>
      <c r="BX241" s="528"/>
      <c r="BY241" s="528"/>
      <c r="BZ241" s="528"/>
      <c r="CA241" s="528"/>
      <c r="CB241" s="528"/>
      <c r="CC241" s="528"/>
      <c r="CD241" s="528"/>
      <c r="CE241" s="528"/>
      <c r="CF241" s="528"/>
      <c r="CG241" s="528"/>
      <c r="CH241" s="528"/>
      <c r="CI241" s="528"/>
      <c r="CJ241" s="515">
        <v>3653400</v>
      </c>
      <c r="CK241" s="515">
        <v>4107900</v>
      </c>
      <c r="CL241" s="515">
        <v>4107900</v>
      </c>
      <c r="CM241" s="515">
        <v>4107900</v>
      </c>
      <c r="CN241" s="515">
        <v>4107900</v>
      </c>
      <c r="CO241" s="515">
        <v>4107900</v>
      </c>
      <c r="CP241" s="515">
        <v>4107900</v>
      </c>
      <c r="CQ241" s="515">
        <v>4107900</v>
      </c>
      <c r="CR241" s="515">
        <v>4107900</v>
      </c>
      <c r="CS241" s="515">
        <v>4107900</v>
      </c>
      <c r="CT241" s="515">
        <v>4107900</v>
      </c>
      <c r="CU241" s="515">
        <v>4107900</v>
      </c>
      <c r="CV241" s="515">
        <v>4107900</v>
      </c>
      <c r="CW241" s="515">
        <v>4107900</v>
      </c>
      <c r="CX241" s="515">
        <v>4107900</v>
      </c>
      <c r="CY241" s="515">
        <v>4107900</v>
      </c>
      <c r="CZ241" s="515">
        <v>4107900</v>
      </c>
      <c r="DA241" s="515">
        <v>4107900</v>
      </c>
    </row>
    <row r="242" spans="1:105" s="135" customFormat="1" ht="24" customHeight="1" x14ac:dyDescent="0.25">
      <c r="A242" s="514"/>
      <c r="B242" s="514"/>
      <c r="C242" s="514"/>
      <c r="D242" s="514"/>
      <c r="E242" s="514"/>
      <c r="F242" s="514"/>
      <c r="G242" s="514"/>
      <c r="H242" s="516" t="s">
        <v>666</v>
      </c>
      <c r="I242" s="516" t="s">
        <v>435</v>
      </c>
      <c r="J242" s="516" t="s">
        <v>435</v>
      </c>
      <c r="K242" s="516" t="s">
        <v>435</v>
      </c>
      <c r="L242" s="516" t="s">
        <v>435</v>
      </c>
      <c r="M242" s="516" t="s">
        <v>435</v>
      </c>
      <c r="N242" s="516" t="s">
        <v>435</v>
      </c>
      <c r="O242" s="516" t="s">
        <v>435</v>
      </c>
      <c r="P242" s="516" t="s">
        <v>435</v>
      </c>
      <c r="Q242" s="516" t="s">
        <v>435</v>
      </c>
      <c r="R242" s="516" t="s">
        <v>435</v>
      </c>
      <c r="S242" s="516" t="s">
        <v>435</v>
      </c>
      <c r="T242" s="516" t="s">
        <v>435</v>
      </c>
      <c r="U242" s="516" t="s">
        <v>435</v>
      </c>
      <c r="V242" s="516" t="s">
        <v>435</v>
      </c>
      <c r="W242" s="516" t="s">
        <v>435</v>
      </c>
      <c r="X242" s="516" t="s">
        <v>435</v>
      </c>
      <c r="Y242" s="516" t="s">
        <v>435</v>
      </c>
      <c r="Z242" s="516" t="s">
        <v>435</v>
      </c>
      <c r="AA242" s="516" t="s">
        <v>435</v>
      </c>
      <c r="AB242" s="516" t="s">
        <v>435</v>
      </c>
      <c r="AC242" s="516" t="s">
        <v>435</v>
      </c>
      <c r="AD242" s="516" t="s">
        <v>435</v>
      </c>
      <c r="AE242" s="516" t="s">
        <v>435</v>
      </c>
      <c r="AF242" s="516" t="s">
        <v>435</v>
      </c>
      <c r="AG242" s="516" t="s">
        <v>435</v>
      </c>
      <c r="AH242" s="516" t="s">
        <v>435</v>
      </c>
      <c r="AI242" s="516" t="s">
        <v>435</v>
      </c>
      <c r="AJ242" s="516" t="s">
        <v>435</v>
      </c>
      <c r="AK242" s="516" t="s">
        <v>435</v>
      </c>
      <c r="AL242" s="516" t="s">
        <v>435</v>
      </c>
      <c r="AM242" s="516" t="s">
        <v>435</v>
      </c>
      <c r="AN242" s="516" t="s">
        <v>435</v>
      </c>
      <c r="AO242" s="516" t="s">
        <v>435</v>
      </c>
      <c r="AP242" s="516" t="s">
        <v>435</v>
      </c>
      <c r="AQ242" s="516" t="s">
        <v>435</v>
      </c>
      <c r="AR242" s="516" t="s">
        <v>435</v>
      </c>
      <c r="AS242" s="516" t="s">
        <v>435</v>
      </c>
      <c r="AT242" s="516" t="s">
        <v>435</v>
      </c>
      <c r="AU242" s="516" t="s">
        <v>435</v>
      </c>
      <c r="AV242" s="516" t="s">
        <v>435</v>
      </c>
      <c r="AW242" s="516" t="s">
        <v>435</v>
      </c>
      <c r="AX242" s="516" t="s">
        <v>435</v>
      </c>
      <c r="AY242" s="516" t="s">
        <v>435</v>
      </c>
      <c r="AZ242" s="516" t="s">
        <v>435</v>
      </c>
      <c r="BA242" s="516" t="s">
        <v>435</v>
      </c>
      <c r="BB242" s="516" t="s">
        <v>435</v>
      </c>
      <c r="BC242" s="516" t="s">
        <v>435</v>
      </c>
      <c r="BD242" s="513">
        <v>270</v>
      </c>
      <c r="BE242" s="513">
        <v>13693</v>
      </c>
      <c r="BF242" s="513">
        <v>13693</v>
      </c>
      <c r="BG242" s="513">
        <v>13693</v>
      </c>
      <c r="BH242" s="513">
        <v>13693</v>
      </c>
      <c r="BI242" s="513">
        <v>13693</v>
      </c>
      <c r="BJ242" s="513">
        <v>13693</v>
      </c>
      <c r="BK242" s="513">
        <v>13693</v>
      </c>
      <c r="BL242" s="513">
        <v>13693</v>
      </c>
      <c r="BM242" s="513">
        <v>13693</v>
      </c>
      <c r="BN242" s="513">
        <v>13693</v>
      </c>
      <c r="BO242" s="513">
        <v>13693</v>
      </c>
      <c r="BP242" s="513">
        <v>13693</v>
      </c>
      <c r="BQ242" s="513">
        <v>13693</v>
      </c>
      <c r="BR242" s="513">
        <v>13693</v>
      </c>
      <c r="BS242" s="513">
        <v>13693</v>
      </c>
      <c r="BT242" s="528">
        <f t="shared" ref="BT242" si="5">CJ242/BD242</f>
        <v>650</v>
      </c>
      <c r="BU242" s="528"/>
      <c r="BV242" s="528"/>
      <c r="BW242" s="528"/>
      <c r="BX242" s="528"/>
      <c r="BY242" s="528"/>
      <c r="BZ242" s="528"/>
      <c r="CA242" s="528"/>
      <c r="CB242" s="528"/>
      <c r="CC242" s="528"/>
      <c r="CD242" s="528"/>
      <c r="CE242" s="528"/>
      <c r="CF242" s="528"/>
      <c r="CG242" s="528"/>
      <c r="CH242" s="528"/>
      <c r="CI242" s="528"/>
      <c r="CJ242" s="515">
        <v>175500</v>
      </c>
      <c r="CK242" s="515"/>
      <c r="CL242" s="515"/>
      <c r="CM242" s="515"/>
      <c r="CN242" s="515"/>
      <c r="CO242" s="515"/>
      <c r="CP242" s="515"/>
      <c r="CQ242" s="515"/>
      <c r="CR242" s="515"/>
      <c r="CS242" s="515"/>
      <c r="CT242" s="515"/>
      <c r="CU242" s="515"/>
      <c r="CV242" s="515"/>
      <c r="CW242" s="515"/>
      <c r="CX242" s="515"/>
      <c r="CY242" s="515"/>
      <c r="CZ242" s="515"/>
      <c r="DA242" s="515"/>
    </row>
    <row r="243" spans="1:105" s="135" customFormat="1" ht="17.25" customHeight="1" x14ac:dyDescent="0.25">
      <c r="A243" s="538"/>
      <c r="B243" s="539"/>
      <c r="C243" s="539"/>
      <c r="D243" s="539"/>
      <c r="E243" s="539"/>
      <c r="F243" s="539"/>
      <c r="G243" s="540"/>
      <c r="H243" s="521" t="s">
        <v>610</v>
      </c>
      <c r="I243" s="522" t="s">
        <v>438</v>
      </c>
      <c r="J243" s="522" t="s">
        <v>438</v>
      </c>
      <c r="K243" s="522" t="s">
        <v>438</v>
      </c>
      <c r="L243" s="522" t="s">
        <v>438</v>
      </c>
      <c r="M243" s="522" t="s">
        <v>438</v>
      </c>
      <c r="N243" s="522" t="s">
        <v>438</v>
      </c>
      <c r="O243" s="522" t="s">
        <v>438</v>
      </c>
      <c r="P243" s="522" t="s">
        <v>438</v>
      </c>
      <c r="Q243" s="522" t="s">
        <v>438</v>
      </c>
      <c r="R243" s="522" t="s">
        <v>438</v>
      </c>
      <c r="S243" s="522" t="s">
        <v>438</v>
      </c>
      <c r="T243" s="522" t="s">
        <v>438</v>
      </c>
      <c r="U243" s="522" t="s">
        <v>438</v>
      </c>
      <c r="V243" s="522" t="s">
        <v>438</v>
      </c>
      <c r="W243" s="522" t="s">
        <v>438</v>
      </c>
      <c r="X243" s="522" t="s">
        <v>438</v>
      </c>
      <c r="Y243" s="522" t="s">
        <v>438</v>
      </c>
      <c r="Z243" s="522" t="s">
        <v>438</v>
      </c>
      <c r="AA243" s="522" t="s">
        <v>438</v>
      </c>
      <c r="AB243" s="522" t="s">
        <v>438</v>
      </c>
      <c r="AC243" s="522" t="s">
        <v>438</v>
      </c>
      <c r="AD243" s="522" t="s">
        <v>438</v>
      </c>
      <c r="AE243" s="522" t="s">
        <v>438</v>
      </c>
      <c r="AF243" s="522" t="s">
        <v>438</v>
      </c>
      <c r="AG243" s="522" t="s">
        <v>438</v>
      </c>
      <c r="AH243" s="522" t="s">
        <v>438</v>
      </c>
      <c r="AI243" s="522" t="s">
        <v>438</v>
      </c>
      <c r="AJ243" s="522" t="s">
        <v>438</v>
      </c>
      <c r="AK243" s="522" t="s">
        <v>438</v>
      </c>
      <c r="AL243" s="522" t="s">
        <v>438</v>
      </c>
      <c r="AM243" s="522" t="s">
        <v>438</v>
      </c>
      <c r="AN243" s="522" t="s">
        <v>438</v>
      </c>
      <c r="AO243" s="522" t="s">
        <v>438</v>
      </c>
      <c r="AP243" s="522" t="s">
        <v>438</v>
      </c>
      <c r="AQ243" s="522" t="s">
        <v>438</v>
      </c>
      <c r="AR243" s="522" t="s">
        <v>438</v>
      </c>
      <c r="AS243" s="522" t="s">
        <v>438</v>
      </c>
      <c r="AT243" s="522" t="s">
        <v>438</v>
      </c>
      <c r="AU243" s="522" t="s">
        <v>438</v>
      </c>
      <c r="AV243" s="522" t="s">
        <v>438</v>
      </c>
      <c r="AW243" s="522" t="s">
        <v>438</v>
      </c>
      <c r="AX243" s="522" t="s">
        <v>438</v>
      </c>
      <c r="AY243" s="522" t="s">
        <v>438</v>
      </c>
      <c r="AZ243" s="522" t="s">
        <v>438</v>
      </c>
      <c r="BA243" s="522" t="s">
        <v>438</v>
      </c>
      <c r="BB243" s="522" t="s">
        <v>438</v>
      </c>
      <c r="BC243" s="523" t="s">
        <v>438</v>
      </c>
      <c r="BD243" s="541">
        <v>8795</v>
      </c>
      <c r="BE243" s="542">
        <v>45</v>
      </c>
      <c r="BF243" s="542">
        <v>45</v>
      </c>
      <c r="BG243" s="542">
        <v>45</v>
      </c>
      <c r="BH243" s="542">
        <v>45</v>
      </c>
      <c r="BI243" s="542">
        <v>45</v>
      </c>
      <c r="BJ243" s="542">
        <v>45</v>
      </c>
      <c r="BK243" s="542">
        <v>45</v>
      </c>
      <c r="BL243" s="542">
        <v>45</v>
      </c>
      <c r="BM243" s="542">
        <v>45</v>
      </c>
      <c r="BN243" s="542">
        <v>45</v>
      </c>
      <c r="BO243" s="542">
        <v>45</v>
      </c>
      <c r="BP243" s="542">
        <v>45</v>
      </c>
      <c r="BQ243" s="542">
        <v>45</v>
      </c>
      <c r="BR243" s="542">
        <v>45</v>
      </c>
      <c r="BS243" s="543">
        <v>45</v>
      </c>
      <c r="BT243" s="581">
        <f t="shared" si="3"/>
        <v>38.516998294485504</v>
      </c>
      <c r="BU243" s="582"/>
      <c r="BV243" s="582"/>
      <c r="BW243" s="582"/>
      <c r="BX243" s="582"/>
      <c r="BY243" s="582"/>
      <c r="BZ243" s="582"/>
      <c r="CA243" s="582"/>
      <c r="CB243" s="582"/>
      <c r="CC243" s="582"/>
      <c r="CD243" s="582"/>
      <c r="CE243" s="582"/>
      <c r="CF243" s="582"/>
      <c r="CG243" s="582"/>
      <c r="CH243" s="582"/>
      <c r="CI243" s="583"/>
      <c r="CJ243" s="544">
        <v>338757</v>
      </c>
      <c r="CK243" s="545">
        <v>1350000</v>
      </c>
      <c r="CL243" s="545">
        <v>1350000</v>
      </c>
      <c r="CM243" s="545">
        <v>1350000</v>
      </c>
      <c r="CN243" s="545">
        <v>1350000</v>
      </c>
      <c r="CO243" s="545">
        <v>1350000</v>
      </c>
      <c r="CP243" s="545">
        <v>1350000</v>
      </c>
      <c r="CQ243" s="545">
        <v>1350000</v>
      </c>
      <c r="CR243" s="545">
        <v>1350000</v>
      </c>
      <c r="CS243" s="545">
        <v>1350000</v>
      </c>
      <c r="CT243" s="545">
        <v>1350000</v>
      </c>
      <c r="CU243" s="545">
        <v>1350000</v>
      </c>
      <c r="CV243" s="545">
        <v>1350000</v>
      </c>
      <c r="CW243" s="545">
        <v>1350000</v>
      </c>
      <c r="CX243" s="545">
        <v>1350000</v>
      </c>
      <c r="CY243" s="545">
        <v>1350000</v>
      </c>
      <c r="CZ243" s="545">
        <v>1350000</v>
      </c>
      <c r="DA243" s="546">
        <v>1350000</v>
      </c>
    </row>
    <row r="244" spans="1:105" s="135" customFormat="1" ht="24" customHeight="1" x14ac:dyDescent="0.25">
      <c r="A244" s="538"/>
      <c r="B244" s="539"/>
      <c r="C244" s="539"/>
      <c r="D244" s="539"/>
      <c r="E244" s="539"/>
      <c r="F244" s="539"/>
      <c r="G244" s="540"/>
      <c r="H244" s="521" t="s">
        <v>699</v>
      </c>
      <c r="I244" s="522" t="s">
        <v>438</v>
      </c>
      <c r="J244" s="522" t="s">
        <v>438</v>
      </c>
      <c r="K244" s="522" t="s">
        <v>438</v>
      </c>
      <c r="L244" s="522" t="s">
        <v>438</v>
      </c>
      <c r="M244" s="522" t="s">
        <v>438</v>
      </c>
      <c r="N244" s="522" t="s">
        <v>438</v>
      </c>
      <c r="O244" s="522" t="s">
        <v>438</v>
      </c>
      <c r="P244" s="522" t="s">
        <v>438</v>
      </c>
      <c r="Q244" s="522" t="s">
        <v>438</v>
      </c>
      <c r="R244" s="522" t="s">
        <v>438</v>
      </c>
      <c r="S244" s="522" t="s">
        <v>438</v>
      </c>
      <c r="T244" s="522" t="s">
        <v>438</v>
      </c>
      <c r="U244" s="522" t="s">
        <v>438</v>
      </c>
      <c r="V244" s="522" t="s">
        <v>438</v>
      </c>
      <c r="W244" s="522" t="s">
        <v>438</v>
      </c>
      <c r="X244" s="522" t="s">
        <v>438</v>
      </c>
      <c r="Y244" s="522" t="s">
        <v>438</v>
      </c>
      <c r="Z244" s="522" t="s">
        <v>438</v>
      </c>
      <c r="AA244" s="522" t="s">
        <v>438</v>
      </c>
      <c r="AB244" s="522" t="s">
        <v>438</v>
      </c>
      <c r="AC244" s="522" t="s">
        <v>438</v>
      </c>
      <c r="AD244" s="522" t="s">
        <v>438</v>
      </c>
      <c r="AE244" s="522" t="s">
        <v>438</v>
      </c>
      <c r="AF244" s="522" t="s">
        <v>438</v>
      </c>
      <c r="AG244" s="522" t="s">
        <v>438</v>
      </c>
      <c r="AH244" s="522" t="s">
        <v>438</v>
      </c>
      <c r="AI244" s="522" t="s">
        <v>438</v>
      </c>
      <c r="AJ244" s="522" t="s">
        <v>438</v>
      </c>
      <c r="AK244" s="522" t="s">
        <v>438</v>
      </c>
      <c r="AL244" s="522" t="s">
        <v>438</v>
      </c>
      <c r="AM244" s="522" t="s">
        <v>438</v>
      </c>
      <c r="AN244" s="522" t="s">
        <v>438</v>
      </c>
      <c r="AO244" s="522" t="s">
        <v>438</v>
      </c>
      <c r="AP244" s="522" t="s">
        <v>438</v>
      </c>
      <c r="AQ244" s="522" t="s">
        <v>438</v>
      </c>
      <c r="AR244" s="522" t="s">
        <v>438</v>
      </c>
      <c r="AS244" s="522" t="s">
        <v>438</v>
      </c>
      <c r="AT244" s="522" t="s">
        <v>438</v>
      </c>
      <c r="AU244" s="522" t="s">
        <v>438</v>
      </c>
      <c r="AV244" s="522" t="s">
        <v>438</v>
      </c>
      <c r="AW244" s="522" t="s">
        <v>438</v>
      </c>
      <c r="AX244" s="522" t="s">
        <v>438</v>
      </c>
      <c r="AY244" s="522" t="s">
        <v>438</v>
      </c>
      <c r="AZ244" s="522" t="s">
        <v>438</v>
      </c>
      <c r="BA244" s="522" t="s">
        <v>438</v>
      </c>
      <c r="BB244" s="522" t="s">
        <v>438</v>
      </c>
      <c r="BC244" s="523" t="s">
        <v>438</v>
      </c>
      <c r="BD244" s="541">
        <v>45</v>
      </c>
      <c r="BE244" s="542">
        <v>45</v>
      </c>
      <c r="BF244" s="542">
        <v>45</v>
      </c>
      <c r="BG244" s="542">
        <v>45</v>
      </c>
      <c r="BH244" s="542">
        <v>45</v>
      </c>
      <c r="BI244" s="542">
        <v>45</v>
      </c>
      <c r="BJ244" s="542">
        <v>45</v>
      </c>
      <c r="BK244" s="542">
        <v>45</v>
      </c>
      <c r="BL244" s="542">
        <v>45</v>
      </c>
      <c r="BM244" s="542">
        <v>45</v>
      </c>
      <c r="BN244" s="542">
        <v>45</v>
      </c>
      <c r="BO244" s="542">
        <v>45</v>
      </c>
      <c r="BP244" s="542">
        <v>45</v>
      </c>
      <c r="BQ244" s="542">
        <v>45</v>
      </c>
      <c r="BR244" s="542">
        <v>45</v>
      </c>
      <c r="BS244" s="543">
        <v>45</v>
      </c>
      <c r="BT244" s="581">
        <f t="shared" ref="BT244" si="6">CJ244/BD244</f>
        <v>30000</v>
      </c>
      <c r="BU244" s="582"/>
      <c r="BV244" s="582"/>
      <c r="BW244" s="582"/>
      <c r="BX244" s="582"/>
      <c r="BY244" s="582"/>
      <c r="BZ244" s="582"/>
      <c r="CA244" s="582"/>
      <c r="CB244" s="582"/>
      <c r="CC244" s="582"/>
      <c r="CD244" s="582"/>
      <c r="CE244" s="582"/>
      <c r="CF244" s="582"/>
      <c r="CG244" s="582"/>
      <c r="CH244" s="582"/>
      <c r="CI244" s="583"/>
      <c r="CJ244" s="544">
        <v>1350000</v>
      </c>
      <c r="CK244" s="545">
        <v>1350000</v>
      </c>
      <c r="CL244" s="545">
        <v>1350000</v>
      </c>
      <c r="CM244" s="545">
        <v>1350000</v>
      </c>
      <c r="CN244" s="545">
        <v>1350000</v>
      </c>
      <c r="CO244" s="545">
        <v>1350000</v>
      </c>
      <c r="CP244" s="545">
        <v>1350000</v>
      </c>
      <c r="CQ244" s="545">
        <v>1350000</v>
      </c>
      <c r="CR244" s="545">
        <v>1350000</v>
      </c>
      <c r="CS244" s="545">
        <v>1350000</v>
      </c>
      <c r="CT244" s="545">
        <v>1350000</v>
      </c>
      <c r="CU244" s="545">
        <v>1350000</v>
      </c>
      <c r="CV244" s="545">
        <v>1350000</v>
      </c>
      <c r="CW244" s="545">
        <v>1350000</v>
      </c>
      <c r="CX244" s="545">
        <v>1350000</v>
      </c>
      <c r="CY244" s="545">
        <v>1350000</v>
      </c>
      <c r="CZ244" s="545">
        <v>1350000</v>
      </c>
      <c r="DA244" s="546">
        <v>1350000</v>
      </c>
    </row>
    <row r="245" spans="1:105" s="135" customFormat="1" ht="17.25" customHeight="1" x14ac:dyDescent="0.25">
      <c r="A245" s="514"/>
      <c r="B245" s="514"/>
      <c r="C245" s="514"/>
      <c r="D245" s="514"/>
      <c r="E245" s="514"/>
      <c r="F245" s="514"/>
      <c r="G245" s="514"/>
      <c r="H245" s="516" t="s">
        <v>541</v>
      </c>
      <c r="I245" s="516" t="s">
        <v>443</v>
      </c>
      <c r="J245" s="516" t="s">
        <v>443</v>
      </c>
      <c r="K245" s="516" t="s">
        <v>443</v>
      </c>
      <c r="L245" s="516" t="s">
        <v>443</v>
      </c>
      <c r="M245" s="516" t="s">
        <v>443</v>
      </c>
      <c r="N245" s="516" t="s">
        <v>443</v>
      </c>
      <c r="O245" s="516" t="s">
        <v>443</v>
      </c>
      <c r="P245" s="516" t="s">
        <v>443</v>
      </c>
      <c r="Q245" s="516" t="s">
        <v>443</v>
      </c>
      <c r="R245" s="516" t="s">
        <v>443</v>
      </c>
      <c r="S245" s="516" t="s">
        <v>443</v>
      </c>
      <c r="T245" s="516" t="s">
        <v>443</v>
      </c>
      <c r="U245" s="516" t="s">
        <v>443</v>
      </c>
      <c r="V245" s="516" t="s">
        <v>443</v>
      </c>
      <c r="W245" s="516" t="s">
        <v>443</v>
      </c>
      <c r="X245" s="516" t="s">
        <v>443</v>
      </c>
      <c r="Y245" s="516" t="s">
        <v>443</v>
      </c>
      <c r="Z245" s="516" t="s">
        <v>443</v>
      </c>
      <c r="AA245" s="516" t="s">
        <v>443</v>
      </c>
      <c r="AB245" s="516" t="s">
        <v>443</v>
      </c>
      <c r="AC245" s="516" t="s">
        <v>443</v>
      </c>
      <c r="AD245" s="516" t="s">
        <v>443</v>
      </c>
      <c r="AE245" s="516" t="s">
        <v>443</v>
      </c>
      <c r="AF245" s="516" t="s">
        <v>443</v>
      </c>
      <c r="AG245" s="516" t="s">
        <v>443</v>
      </c>
      <c r="AH245" s="516" t="s">
        <v>443</v>
      </c>
      <c r="AI245" s="516" t="s">
        <v>443</v>
      </c>
      <c r="AJ245" s="516" t="s">
        <v>443</v>
      </c>
      <c r="AK245" s="516" t="s">
        <v>443</v>
      </c>
      <c r="AL245" s="516" t="s">
        <v>443</v>
      </c>
      <c r="AM245" s="516" t="s">
        <v>443</v>
      </c>
      <c r="AN245" s="516" t="s">
        <v>443</v>
      </c>
      <c r="AO245" s="516" t="s">
        <v>443</v>
      </c>
      <c r="AP245" s="516" t="s">
        <v>443</v>
      </c>
      <c r="AQ245" s="516" t="s">
        <v>443</v>
      </c>
      <c r="AR245" s="516" t="s">
        <v>443</v>
      </c>
      <c r="AS245" s="516" t="s">
        <v>443</v>
      </c>
      <c r="AT245" s="516" t="s">
        <v>443</v>
      </c>
      <c r="AU245" s="516" t="s">
        <v>443</v>
      </c>
      <c r="AV245" s="516" t="s">
        <v>443</v>
      </c>
      <c r="AW245" s="516" t="s">
        <v>443</v>
      </c>
      <c r="AX245" s="516" t="s">
        <v>443</v>
      </c>
      <c r="AY245" s="516" t="s">
        <v>443</v>
      </c>
      <c r="AZ245" s="516" t="s">
        <v>443</v>
      </c>
      <c r="BA245" s="516" t="s">
        <v>443</v>
      </c>
      <c r="BB245" s="516" t="s">
        <v>443</v>
      </c>
      <c r="BC245" s="516" t="s">
        <v>443</v>
      </c>
      <c r="BD245" s="513">
        <v>400</v>
      </c>
      <c r="BE245" s="513">
        <v>400</v>
      </c>
      <c r="BF245" s="513">
        <v>400</v>
      </c>
      <c r="BG245" s="513">
        <v>400</v>
      </c>
      <c r="BH245" s="513">
        <v>400</v>
      </c>
      <c r="BI245" s="513">
        <v>400</v>
      </c>
      <c r="BJ245" s="513">
        <v>400</v>
      </c>
      <c r="BK245" s="513">
        <v>400</v>
      </c>
      <c r="BL245" s="513">
        <v>400</v>
      </c>
      <c r="BM245" s="513">
        <v>400</v>
      </c>
      <c r="BN245" s="513">
        <v>400</v>
      </c>
      <c r="BO245" s="513">
        <v>400</v>
      </c>
      <c r="BP245" s="513">
        <v>400</v>
      </c>
      <c r="BQ245" s="513">
        <v>400</v>
      </c>
      <c r="BR245" s="513">
        <v>400</v>
      </c>
      <c r="BS245" s="513">
        <v>400</v>
      </c>
      <c r="BT245" s="528">
        <f t="shared" si="3"/>
        <v>185</v>
      </c>
      <c r="BU245" s="528"/>
      <c r="BV245" s="528"/>
      <c r="BW245" s="528"/>
      <c r="BX245" s="528"/>
      <c r="BY245" s="528"/>
      <c r="BZ245" s="528"/>
      <c r="CA245" s="528"/>
      <c r="CB245" s="528"/>
      <c r="CC245" s="528"/>
      <c r="CD245" s="528"/>
      <c r="CE245" s="528"/>
      <c r="CF245" s="528"/>
      <c r="CG245" s="528"/>
      <c r="CH245" s="528"/>
      <c r="CI245" s="528"/>
      <c r="CJ245" s="515">
        <v>74000</v>
      </c>
      <c r="CK245" s="515">
        <v>74000</v>
      </c>
      <c r="CL245" s="515">
        <v>74000</v>
      </c>
      <c r="CM245" s="515">
        <v>74000</v>
      </c>
      <c r="CN245" s="515">
        <v>74000</v>
      </c>
      <c r="CO245" s="515">
        <v>74000</v>
      </c>
      <c r="CP245" s="515">
        <v>74000</v>
      </c>
      <c r="CQ245" s="515">
        <v>74000</v>
      </c>
      <c r="CR245" s="515">
        <v>74000</v>
      </c>
      <c r="CS245" s="515">
        <v>74000</v>
      </c>
      <c r="CT245" s="515">
        <v>74000</v>
      </c>
      <c r="CU245" s="515">
        <v>74000</v>
      </c>
      <c r="CV245" s="515">
        <v>74000</v>
      </c>
      <c r="CW245" s="515">
        <v>74000</v>
      </c>
      <c r="CX245" s="515">
        <v>74000</v>
      </c>
      <c r="CY245" s="515">
        <v>74000</v>
      </c>
      <c r="CZ245" s="515">
        <v>74000</v>
      </c>
      <c r="DA245" s="515">
        <v>74000</v>
      </c>
    </row>
    <row r="246" spans="1:105" s="135" customFormat="1" ht="28.5" customHeight="1" x14ac:dyDescent="0.25">
      <c r="A246" s="514"/>
      <c r="B246" s="514"/>
      <c r="C246" s="514"/>
      <c r="D246" s="514"/>
      <c r="E246" s="514"/>
      <c r="F246" s="514"/>
      <c r="G246" s="514"/>
      <c r="H246" s="516" t="s">
        <v>697</v>
      </c>
      <c r="I246" s="516" t="s">
        <v>445</v>
      </c>
      <c r="J246" s="516" t="s">
        <v>445</v>
      </c>
      <c r="K246" s="516" t="s">
        <v>445</v>
      </c>
      <c r="L246" s="516" t="s">
        <v>445</v>
      </c>
      <c r="M246" s="516" t="s">
        <v>445</v>
      </c>
      <c r="N246" s="516" t="s">
        <v>445</v>
      </c>
      <c r="O246" s="516" t="s">
        <v>445</v>
      </c>
      <c r="P246" s="516" t="s">
        <v>445</v>
      </c>
      <c r="Q246" s="516" t="s">
        <v>445</v>
      </c>
      <c r="R246" s="516" t="s">
        <v>445</v>
      </c>
      <c r="S246" s="516" t="s">
        <v>445</v>
      </c>
      <c r="T246" s="516" t="s">
        <v>445</v>
      </c>
      <c r="U246" s="516" t="s">
        <v>445</v>
      </c>
      <c r="V246" s="516" t="s">
        <v>445</v>
      </c>
      <c r="W246" s="516" t="s">
        <v>445</v>
      </c>
      <c r="X246" s="516" t="s">
        <v>445</v>
      </c>
      <c r="Y246" s="516" t="s">
        <v>445</v>
      </c>
      <c r="Z246" s="516" t="s">
        <v>445</v>
      </c>
      <c r="AA246" s="516" t="s">
        <v>445</v>
      </c>
      <c r="AB246" s="516" t="s">
        <v>445</v>
      </c>
      <c r="AC246" s="516" t="s">
        <v>445</v>
      </c>
      <c r="AD246" s="516" t="s">
        <v>445</v>
      </c>
      <c r="AE246" s="516" t="s">
        <v>445</v>
      </c>
      <c r="AF246" s="516" t="s">
        <v>445</v>
      </c>
      <c r="AG246" s="516" t="s">
        <v>445</v>
      </c>
      <c r="AH246" s="516" t="s">
        <v>445</v>
      </c>
      <c r="AI246" s="516" t="s">
        <v>445</v>
      </c>
      <c r="AJ246" s="516" t="s">
        <v>445</v>
      </c>
      <c r="AK246" s="516" t="s">
        <v>445</v>
      </c>
      <c r="AL246" s="516" t="s">
        <v>445</v>
      </c>
      <c r="AM246" s="516" t="s">
        <v>445</v>
      </c>
      <c r="AN246" s="516" t="s">
        <v>445</v>
      </c>
      <c r="AO246" s="516" t="s">
        <v>445</v>
      </c>
      <c r="AP246" s="516" t="s">
        <v>445</v>
      </c>
      <c r="AQ246" s="516" t="s">
        <v>445</v>
      </c>
      <c r="AR246" s="516" t="s">
        <v>445</v>
      </c>
      <c r="AS246" s="516" t="s">
        <v>445</v>
      </c>
      <c r="AT246" s="516" t="s">
        <v>445</v>
      </c>
      <c r="AU246" s="516" t="s">
        <v>445</v>
      </c>
      <c r="AV246" s="516" t="s">
        <v>445</v>
      </c>
      <c r="AW246" s="516" t="s">
        <v>445</v>
      </c>
      <c r="AX246" s="516" t="s">
        <v>445</v>
      </c>
      <c r="AY246" s="516" t="s">
        <v>445</v>
      </c>
      <c r="AZ246" s="516" t="s">
        <v>445</v>
      </c>
      <c r="BA246" s="516" t="s">
        <v>445</v>
      </c>
      <c r="BB246" s="516" t="s">
        <v>445</v>
      </c>
      <c r="BC246" s="516" t="s">
        <v>445</v>
      </c>
      <c r="BD246" s="513">
        <v>47</v>
      </c>
      <c r="BE246" s="513">
        <v>15</v>
      </c>
      <c r="BF246" s="513">
        <v>15</v>
      </c>
      <c r="BG246" s="513">
        <v>15</v>
      </c>
      <c r="BH246" s="513">
        <v>15</v>
      </c>
      <c r="BI246" s="513">
        <v>15</v>
      </c>
      <c r="BJ246" s="513">
        <v>15</v>
      </c>
      <c r="BK246" s="513">
        <v>15</v>
      </c>
      <c r="BL246" s="513">
        <v>15</v>
      </c>
      <c r="BM246" s="513">
        <v>15</v>
      </c>
      <c r="BN246" s="513">
        <v>15</v>
      </c>
      <c r="BO246" s="513">
        <v>15</v>
      </c>
      <c r="BP246" s="513">
        <v>15</v>
      </c>
      <c r="BQ246" s="513">
        <v>15</v>
      </c>
      <c r="BR246" s="513">
        <v>15</v>
      </c>
      <c r="BS246" s="513">
        <v>15</v>
      </c>
      <c r="BT246" s="528">
        <f t="shared" si="3"/>
        <v>1553.1914893617022</v>
      </c>
      <c r="BU246" s="528"/>
      <c r="BV246" s="528"/>
      <c r="BW246" s="528"/>
      <c r="BX246" s="528"/>
      <c r="BY246" s="528"/>
      <c r="BZ246" s="528"/>
      <c r="CA246" s="528"/>
      <c r="CB246" s="528"/>
      <c r="CC246" s="528"/>
      <c r="CD246" s="528"/>
      <c r="CE246" s="528"/>
      <c r="CF246" s="528"/>
      <c r="CG246" s="528"/>
      <c r="CH246" s="528"/>
      <c r="CI246" s="528"/>
      <c r="CJ246" s="515">
        <v>73000</v>
      </c>
      <c r="CK246" s="515">
        <v>45000</v>
      </c>
      <c r="CL246" s="515">
        <v>45000</v>
      </c>
      <c r="CM246" s="515">
        <v>45000</v>
      </c>
      <c r="CN246" s="515">
        <v>45000</v>
      </c>
      <c r="CO246" s="515">
        <v>45000</v>
      </c>
      <c r="CP246" s="515">
        <v>45000</v>
      </c>
      <c r="CQ246" s="515">
        <v>45000</v>
      </c>
      <c r="CR246" s="515">
        <v>45000</v>
      </c>
      <c r="CS246" s="515">
        <v>45000</v>
      </c>
      <c r="CT246" s="515">
        <v>45000</v>
      </c>
      <c r="CU246" s="515">
        <v>45000</v>
      </c>
      <c r="CV246" s="515">
        <v>45000</v>
      </c>
      <c r="CW246" s="515">
        <v>45000</v>
      </c>
      <c r="CX246" s="515">
        <v>45000</v>
      </c>
      <c r="CY246" s="515">
        <v>45000</v>
      </c>
      <c r="CZ246" s="515">
        <v>45000</v>
      </c>
      <c r="DA246" s="515">
        <v>45000</v>
      </c>
    </row>
    <row r="247" spans="1:105" s="135" customFormat="1" ht="17.25" customHeight="1" x14ac:dyDescent="0.25">
      <c r="A247" s="514"/>
      <c r="B247" s="514"/>
      <c r="C247" s="514"/>
      <c r="D247" s="514"/>
      <c r="E247" s="514"/>
      <c r="F247" s="514"/>
      <c r="G247" s="514"/>
      <c r="H247" s="516" t="s">
        <v>698</v>
      </c>
      <c r="I247" s="516" t="s">
        <v>445</v>
      </c>
      <c r="J247" s="516" t="s">
        <v>445</v>
      </c>
      <c r="K247" s="516" t="s">
        <v>445</v>
      </c>
      <c r="L247" s="516" t="s">
        <v>445</v>
      </c>
      <c r="M247" s="516" t="s">
        <v>445</v>
      </c>
      <c r="N247" s="516" t="s">
        <v>445</v>
      </c>
      <c r="O247" s="516" t="s">
        <v>445</v>
      </c>
      <c r="P247" s="516" t="s">
        <v>445</v>
      </c>
      <c r="Q247" s="516" t="s">
        <v>445</v>
      </c>
      <c r="R247" s="516" t="s">
        <v>445</v>
      </c>
      <c r="S247" s="516" t="s">
        <v>445</v>
      </c>
      <c r="T247" s="516" t="s">
        <v>445</v>
      </c>
      <c r="U247" s="516" t="s">
        <v>445</v>
      </c>
      <c r="V247" s="516" t="s">
        <v>445</v>
      </c>
      <c r="W247" s="516" t="s">
        <v>445</v>
      </c>
      <c r="X247" s="516" t="s">
        <v>445</v>
      </c>
      <c r="Y247" s="516" t="s">
        <v>445</v>
      </c>
      <c r="Z247" s="516" t="s">
        <v>445</v>
      </c>
      <c r="AA247" s="516" t="s">
        <v>445</v>
      </c>
      <c r="AB247" s="516" t="s">
        <v>445</v>
      </c>
      <c r="AC247" s="516" t="s">
        <v>445</v>
      </c>
      <c r="AD247" s="516" t="s">
        <v>445</v>
      </c>
      <c r="AE247" s="516" t="s">
        <v>445</v>
      </c>
      <c r="AF247" s="516" t="s">
        <v>445</v>
      </c>
      <c r="AG247" s="516" t="s">
        <v>445</v>
      </c>
      <c r="AH247" s="516" t="s">
        <v>445</v>
      </c>
      <c r="AI247" s="516" t="s">
        <v>445</v>
      </c>
      <c r="AJ247" s="516" t="s">
        <v>445</v>
      </c>
      <c r="AK247" s="516" t="s">
        <v>445</v>
      </c>
      <c r="AL247" s="516" t="s">
        <v>445</v>
      </c>
      <c r="AM247" s="516" t="s">
        <v>445</v>
      </c>
      <c r="AN247" s="516" t="s">
        <v>445</v>
      </c>
      <c r="AO247" s="516" t="s">
        <v>445</v>
      </c>
      <c r="AP247" s="516" t="s">
        <v>445</v>
      </c>
      <c r="AQ247" s="516" t="s">
        <v>445</v>
      </c>
      <c r="AR247" s="516" t="s">
        <v>445</v>
      </c>
      <c r="AS247" s="516" t="s">
        <v>445</v>
      </c>
      <c r="AT247" s="516" t="s">
        <v>445</v>
      </c>
      <c r="AU247" s="516" t="s">
        <v>445</v>
      </c>
      <c r="AV247" s="516" t="s">
        <v>445</v>
      </c>
      <c r="AW247" s="516" t="s">
        <v>445</v>
      </c>
      <c r="AX247" s="516" t="s">
        <v>445</v>
      </c>
      <c r="AY247" s="516" t="s">
        <v>445</v>
      </c>
      <c r="AZ247" s="516" t="s">
        <v>445</v>
      </c>
      <c r="BA247" s="516" t="s">
        <v>445</v>
      </c>
      <c r="BB247" s="516" t="s">
        <v>445</v>
      </c>
      <c r="BC247" s="516" t="s">
        <v>445</v>
      </c>
      <c r="BD247" s="513">
        <v>9</v>
      </c>
      <c r="BE247" s="513">
        <v>15</v>
      </c>
      <c r="BF247" s="513">
        <v>15</v>
      </c>
      <c r="BG247" s="513">
        <v>15</v>
      </c>
      <c r="BH247" s="513">
        <v>15</v>
      </c>
      <c r="BI247" s="513">
        <v>15</v>
      </c>
      <c r="BJ247" s="513">
        <v>15</v>
      </c>
      <c r="BK247" s="513">
        <v>15</v>
      </c>
      <c r="BL247" s="513">
        <v>15</v>
      </c>
      <c r="BM247" s="513">
        <v>15</v>
      </c>
      <c r="BN247" s="513">
        <v>15</v>
      </c>
      <c r="BO247" s="513">
        <v>15</v>
      </c>
      <c r="BP247" s="513">
        <v>15</v>
      </c>
      <c r="BQ247" s="513">
        <v>15</v>
      </c>
      <c r="BR247" s="513">
        <v>15</v>
      </c>
      <c r="BS247" s="513">
        <v>15</v>
      </c>
      <c r="BT247" s="528">
        <f t="shared" ref="BT247" si="7">CJ247/BD247</f>
        <v>8888.8888888888887</v>
      </c>
      <c r="BU247" s="528"/>
      <c r="BV247" s="528"/>
      <c r="BW247" s="528"/>
      <c r="BX247" s="528"/>
      <c r="BY247" s="528"/>
      <c r="BZ247" s="528"/>
      <c r="CA247" s="528"/>
      <c r="CB247" s="528"/>
      <c r="CC247" s="528"/>
      <c r="CD247" s="528"/>
      <c r="CE247" s="528"/>
      <c r="CF247" s="528"/>
      <c r="CG247" s="528"/>
      <c r="CH247" s="528"/>
      <c r="CI247" s="528"/>
      <c r="CJ247" s="515">
        <v>80000</v>
      </c>
      <c r="CK247" s="515">
        <v>45000</v>
      </c>
      <c r="CL247" s="515">
        <v>45000</v>
      </c>
      <c r="CM247" s="515">
        <v>45000</v>
      </c>
      <c r="CN247" s="515">
        <v>45000</v>
      </c>
      <c r="CO247" s="515">
        <v>45000</v>
      </c>
      <c r="CP247" s="515">
        <v>45000</v>
      </c>
      <c r="CQ247" s="515">
        <v>45000</v>
      </c>
      <c r="CR247" s="515">
        <v>45000</v>
      </c>
      <c r="CS247" s="515">
        <v>45000</v>
      </c>
      <c r="CT247" s="515">
        <v>45000</v>
      </c>
      <c r="CU247" s="515">
        <v>45000</v>
      </c>
      <c r="CV247" s="515">
        <v>45000</v>
      </c>
      <c r="CW247" s="515">
        <v>45000</v>
      </c>
      <c r="CX247" s="515">
        <v>45000</v>
      </c>
      <c r="CY247" s="515">
        <v>45000</v>
      </c>
      <c r="CZ247" s="515">
        <v>45000</v>
      </c>
      <c r="DA247" s="515">
        <v>45000</v>
      </c>
    </row>
    <row r="248" spans="1:105" s="135" customFormat="1" ht="17.25" customHeight="1" x14ac:dyDescent="0.25">
      <c r="A248" s="514"/>
      <c r="B248" s="514"/>
      <c r="C248" s="514"/>
      <c r="D248" s="514"/>
      <c r="E248" s="514"/>
      <c r="F248" s="514"/>
      <c r="G248" s="514"/>
      <c r="H248" s="516" t="s">
        <v>446</v>
      </c>
      <c r="I248" s="516" t="s">
        <v>446</v>
      </c>
      <c r="J248" s="516" t="s">
        <v>446</v>
      </c>
      <c r="K248" s="516" t="s">
        <v>446</v>
      </c>
      <c r="L248" s="516" t="s">
        <v>446</v>
      </c>
      <c r="M248" s="516" t="s">
        <v>446</v>
      </c>
      <c r="N248" s="516" t="s">
        <v>446</v>
      </c>
      <c r="O248" s="516" t="s">
        <v>446</v>
      </c>
      <c r="P248" s="516" t="s">
        <v>446</v>
      </c>
      <c r="Q248" s="516" t="s">
        <v>446</v>
      </c>
      <c r="R248" s="516" t="s">
        <v>446</v>
      </c>
      <c r="S248" s="516" t="s">
        <v>446</v>
      </c>
      <c r="T248" s="516" t="s">
        <v>446</v>
      </c>
      <c r="U248" s="516" t="s">
        <v>446</v>
      </c>
      <c r="V248" s="516" t="s">
        <v>446</v>
      </c>
      <c r="W248" s="516" t="s">
        <v>446</v>
      </c>
      <c r="X248" s="516" t="s">
        <v>446</v>
      </c>
      <c r="Y248" s="516" t="s">
        <v>446</v>
      </c>
      <c r="Z248" s="516" t="s">
        <v>446</v>
      </c>
      <c r="AA248" s="516" t="s">
        <v>446</v>
      </c>
      <c r="AB248" s="516" t="s">
        <v>446</v>
      </c>
      <c r="AC248" s="516" t="s">
        <v>446</v>
      </c>
      <c r="AD248" s="516" t="s">
        <v>446</v>
      </c>
      <c r="AE248" s="516" t="s">
        <v>446</v>
      </c>
      <c r="AF248" s="516" t="s">
        <v>446</v>
      </c>
      <c r="AG248" s="516" t="s">
        <v>446</v>
      </c>
      <c r="AH248" s="516" t="s">
        <v>446</v>
      </c>
      <c r="AI248" s="516" t="s">
        <v>446</v>
      </c>
      <c r="AJ248" s="516" t="s">
        <v>446</v>
      </c>
      <c r="AK248" s="516" t="s">
        <v>446</v>
      </c>
      <c r="AL248" s="516" t="s">
        <v>446</v>
      </c>
      <c r="AM248" s="516" t="s">
        <v>446</v>
      </c>
      <c r="AN248" s="516" t="s">
        <v>446</v>
      </c>
      <c r="AO248" s="516" t="s">
        <v>446</v>
      </c>
      <c r="AP248" s="516" t="s">
        <v>446</v>
      </c>
      <c r="AQ248" s="516" t="s">
        <v>446</v>
      </c>
      <c r="AR248" s="516" t="s">
        <v>446</v>
      </c>
      <c r="AS248" s="516" t="s">
        <v>446</v>
      </c>
      <c r="AT248" s="516" t="s">
        <v>446</v>
      </c>
      <c r="AU248" s="516" t="s">
        <v>446</v>
      </c>
      <c r="AV248" s="516" t="s">
        <v>446</v>
      </c>
      <c r="AW248" s="516" t="s">
        <v>446</v>
      </c>
      <c r="AX248" s="516" t="s">
        <v>446</v>
      </c>
      <c r="AY248" s="516" t="s">
        <v>446</v>
      </c>
      <c r="AZ248" s="516" t="s">
        <v>446</v>
      </c>
      <c r="BA248" s="516" t="s">
        <v>446</v>
      </c>
      <c r="BB248" s="516" t="s">
        <v>446</v>
      </c>
      <c r="BC248" s="516" t="s">
        <v>446</v>
      </c>
      <c r="BD248" s="513">
        <v>212</v>
      </c>
      <c r="BE248" s="513">
        <v>435</v>
      </c>
      <c r="BF248" s="513">
        <v>435</v>
      </c>
      <c r="BG248" s="513">
        <v>435</v>
      </c>
      <c r="BH248" s="513">
        <v>435</v>
      </c>
      <c r="BI248" s="513">
        <v>435</v>
      </c>
      <c r="BJ248" s="513">
        <v>435</v>
      </c>
      <c r="BK248" s="513">
        <v>435</v>
      </c>
      <c r="BL248" s="513">
        <v>435</v>
      </c>
      <c r="BM248" s="513">
        <v>435</v>
      </c>
      <c r="BN248" s="513">
        <v>435</v>
      </c>
      <c r="BO248" s="513">
        <v>435</v>
      </c>
      <c r="BP248" s="513">
        <v>435</v>
      </c>
      <c r="BQ248" s="513">
        <v>435</v>
      </c>
      <c r="BR248" s="513">
        <v>435</v>
      </c>
      <c r="BS248" s="513">
        <v>435</v>
      </c>
      <c r="BT248" s="528">
        <f t="shared" si="3"/>
        <v>94.339622641509436</v>
      </c>
      <c r="BU248" s="528"/>
      <c r="BV248" s="528"/>
      <c r="BW248" s="528"/>
      <c r="BX248" s="528"/>
      <c r="BY248" s="528"/>
      <c r="BZ248" s="528"/>
      <c r="CA248" s="528"/>
      <c r="CB248" s="528"/>
      <c r="CC248" s="528"/>
      <c r="CD248" s="528"/>
      <c r="CE248" s="528"/>
      <c r="CF248" s="528"/>
      <c r="CG248" s="528"/>
      <c r="CH248" s="528"/>
      <c r="CI248" s="528"/>
      <c r="CJ248" s="515">
        <v>20000</v>
      </c>
      <c r="CK248" s="515">
        <v>69600</v>
      </c>
      <c r="CL248" s="515">
        <v>69600</v>
      </c>
      <c r="CM248" s="515">
        <v>69600</v>
      </c>
      <c r="CN248" s="515">
        <v>69600</v>
      </c>
      <c r="CO248" s="515">
        <v>69600</v>
      </c>
      <c r="CP248" s="515">
        <v>69600</v>
      </c>
      <c r="CQ248" s="515">
        <v>69600</v>
      </c>
      <c r="CR248" s="515">
        <v>69600</v>
      </c>
      <c r="CS248" s="515">
        <v>69600</v>
      </c>
      <c r="CT248" s="515">
        <v>69600</v>
      </c>
      <c r="CU248" s="515">
        <v>69600</v>
      </c>
      <c r="CV248" s="515">
        <v>69600</v>
      </c>
      <c r="CW248" s="515">
        <v>69600</v>
      </c>
      <c r="CX248" s="515">
        <v>69600</v>
      </c>
      <c r="CY248" s="515">
        <v>69600</v>
      </c>
      <c r="CZ248" s="515">
        <v>69600</v>
      </c>
      <c r="DA248" s="515">
        <v>69600</v>
      </c>
    </row>
    <row r="249" spans="1:105" s="135" customFormat="1" ht="26.25" customHeight="1" x14ac:dyDescent="0.25">
      <c r="A249" s="514"/>
      <c r="B249" s="514"/>
      <c r="C249" s="514"/>
      <c r="D249" s="514"/>
      <c r="E249" s="514"/>
      <c r="F249" s="514"/>
      <c r="G249" s="514"/>
      <c r="H249" s="516" t="s">
        <v>533</v>
      </c>
      <c r="I249" s="516" t="s">
        <v>447</v>
      </c>
      <c r="J249" s="516" t="s">
        <v>447</v>
      </c>
      <c r="K249" s="516" t="s">
        <v>447</v>
      </c>
      <c r="L249" s="516" t="s">
        <v>447</v>
      </c>
      <c r="M249" s="516" t="s">
        <v>447</v>
      </c>
      <c r="N249" s="516" t="s">
        <v>447</v>
      </c>
      <c r="O249" s="516" t="s">
        <v>447</v>
      </c>
      <c r="P249" s="516" t="s">
        <v>447</v>
      </c>
      <c r="Q249" s="516" t="s">
        <v>447</v>
      </c>
      <c r="R249" s="516" t="s">
        <v>447</v>
      </c>
      <c r="S249" s="516" t="s">
        <v>447</v>
      </c>
      <c r="T249" s="516" t="s">
        <v>447</v>
      </c>
      <c r="U249" s="516" t="s">
        <v>447</v>
      </c>
      <c r="V249" s="516" t="s">
        <v>447</v>
      </c>
      <c r="W249" s="516" t="s">
        <v>447</v>
      </c>
      <c r="X249" s="516" t="s">
        <v>447</v>
      </c>
      <c r="Y249" s="516" t="s">
        <v>447</v>
      </c>
      <c r="Z249" s="516" t="s">
        <v>447</v>
      </c>
      <c r="AA249" s="516" t="s">
        <v>447</v>
      </c>
      <c r="AB249" s="516" t="s">
        <v>447</v>
      </c>
      <c r="AC249" s="516" t="s">
        <v>447</v>
      </c>
      <c r="AD249" s="516" t="s">
        <v>447</v>
      </c>
      <c r="AE249" s="516" t="s">
        <v>447</v>
      </c>
      <c r="AF249" s="516" t="s">
        <v>447</v>
      </c>
      <c r="AG249" s="516" t="s">
        <v>447</v>
      </c>
      <c r="AH249" s="516" t="s">
        <v>447</v>
      </c>
      <c r="AI249" s="516" t="s">
        <v>447</v>
      </c>
      <c r="AJ249" s="516" t="s">
        <v>447</v>
      </c>
      <c r="AK249" s="516" t="s">
        <v>447</v>
      </c>
      <c r="AL249" s="516" t="s">
        <v>447</v>
      </c>
      <c r="AM249" s="516" t="s">
        <v>447</v>
      </c>
      <c r="AN249" s="516" t="s">
        <v>447</v>
      </c>
      <c r="AO249" s="516" t="s">
        <v>447</v>
      </c>
      <c r="AP249" s="516" t="s">
        <v>447</v>
      </c>
      <c r="AQ249" s="516" t="s">
        <v>447</v>
      </c>
      <c r="AR249" s="516" t="s">
        <v>447</v>
      </c>
      <c r="AS249" s="516" t="s">
        <v>447</v>
      </c>
      <c r="AT249" s="516" t="s">
        <v>447</v>
      </c>
      <c r="AU249" s="516" t="s">
        <v>447</v>
      </c>
      <c r="AV249" s="516" t="s">
        <v>447</v>
      </c>
      <c r="AW249" s="516" t="s">
        <v>447</v>
      </c>
      <c r="AX249" s="516" t="s">
        <v>447</v>
      </c>
      <c r="AY249" s="516" t="s">
        <v>447</v>
      </c>
      <c r="AZ249" s="516" t="s">
        <v>447</v>
      </c>
      <c r="BA249" s="516" t="s">
        <v>447</v>
      </c>
      <c r="BB249" s="516" t="s">
        <v>447</v>
      </c>
      <c r="BC249" s="516" t="s">
        <v>447</v>
      </c>
      <c r="BD249" s="513">
        <v>1677</v>
      </c>
      <c r="BE249" s="513">
        <v>2225</v>
      </c>
      <c r="BF249" s="513">
        <v>2225</v>
      </c>
      <c r="BG249" s="513">
        <v>2225</v>
      </c>
      <c r="BH249" s="513">
        <v>2225</v>
      </c>
      <c r="BI249" s="513">
        <v>2225</v>
      </c>
      <c r="BJ249" s="513">
        <v>2225</v>
      </c>
      <c r="BK249" s="513">
        <v>2225</v>
      </c>
      <c r="BL249" s="513">
        <v>2225</v>
      </c>
      <c r="BM249" s="513">
        <v>2225</v>
      </c>
      <c r="BN249" s="513">
        <v>2225</v>
      </c>
      <c r="BO249" s="513">
        <v>2225</v>
      </c>
      <c r="BP249" s="513">
        <v>2225</v>
      </c>
      <c r="BQ249" s="513">
        <v>2225</v>
      </c>
      <c r="BR249" s="513">
        <v>2225</v>
      </c>
      <c r="BS249" s="513">
        <v>2225</v>
      </c>
      <c r="BT249" s="528">
        <f t="shared" si="3"/>
        <v>60.763267740011926</v>
      </c>
      <c r="BU249" s="528"/>
      <c r="BV249" s="528"/>
      <c r="BW249" s="528"/>
      <c r="BX249" s="528"/>
      <c r="BY249" s="528"/>
      <c r="BZ249" s="528"/>
      <c r="CA249" s="528"/>
      <c r="CB249" s="528"/>
      <c r="CC249" s="528"/>
      <c r="CD249" s="528"/>
      <c r="CE249" s="528"/>
      <c r="CF249" s="528"/>
      <c r="CG249" s="528"/>
      <c r="CH249" s="528"/>
      <c r="CI249" s="528"/>
      <c r="CJ249" s="515">
        <v>101900</v>
      </c>
      <c r="CK249" s="515">
        <v>400500</v>
      </c>
      <c r="CL249" s="515">
        <v>400500</v>
      </c>
      <c r="CM249" s="515">
        <v>400500</v>
      </c>
      <c r="CN249" s="515">
        <v>400500</v>
      </c>
      <c r="CO249" s="515">
        <v>400500</v>
      </c>
      <c r="CP249" s="515">
        <v>400500</v>
      </c>
      <c r="CQ249" s="515">
        <v>400500</v>
      </c>
      <c r="CR249" s="515">
        <v>400500</v>
      </c>
      <c r="CS249" s="515">
        <v>400500</v>
      </c>
      <c r="CT249" s="515">
        <v>400500</v>
      </c>
      <c r="CU249" s="515">
        <v>400500</v>
      </c>
      <c r="CV249" s="515">
        <v>400500</v>
      </c>
      <c r="CW249" s="515">
        <v>400500</v>
      </c>
      <c r="CX249" s="515">
        <v>400500</v>
      </c>
      <c r="CY249" s="515">
        <v>400500</v>
      </c>
      <c r="CZ249" s="515">
        <v>400500</v>
      </c>
      <c r="DA249" s="515">
        <v>400500</v>
      </c>
    </row>
    <row r="250" spans="1:105" s="135" customFormat="1" ht="17.25" customHeight="1" x14ac:dyDescent="0.25">
      <c r="A250" s="514"/>
      <c r="B250" s="514"/>
      <c r="C250" s="514"/>
      <c r="D250" s="514"/>
      <c r="E250" s="514"/>
      <c r="F250" s="514"/>
      <c r="G250" s="514"/>
      <c r="H250" s="516" t="s">
        <v>448</v>
      </c>
      <c r="I250" s="516" t="s">
        <v>448</v>
      </c>
      <c r="J250" s="516" t="s">
        <v>448</v>
      </c>
      <c r="K250" s="516" t="s">
        <v>448</v>
      </c>
      <c r="L250" s="516" t="s">
        <v>448</v>
      </c>
      <c r="M250" s="516" t="s">
        <v>448</v>
      </c>
      <c r="N250" s="516" t="s">
        <v>448</v>
      </c>
      <c r="O250" s="516" t="s">
        <v>448</v>
      </c>
      <c r="P250" s="516" t="s">
        <v>448</v>
      </c>
      <c r="Q250" s="516" t="s">
        <v>448</v>
      </c>
      <c r="R250" s="516" t="s">
        <v>448</v>
      </c>
      <c r="S250" s="516" t="s">
        <v>448</v>
      </c>
      <c r="T250" s="516" t="s">
        <v>448</v>
      </c>
      <c r="U250" s="516" t="s">
        <v>448</v>
      </c>
      <c r="V250" s="516" t="s">
        <v>448</v>
      </c>
      <c r="W250" s="516" t="s">
        <v>448</v>
      </c>
      <c r="X250" s="516" t="s">
        <v>448</v>
      </c>
      <c r="Y250" s="516" t="s">
        <v>448</v>
      </c>
      <c r="Z250" s="516" t="s">
        <v>448</v>
      </c>
      <c r="AA250" s="516" t="s">
        <v>448</v>
      </c>
      <c r="AB250" s="516" t="s">
        <v>448</v>
      </c>
      <c r="AC250" s="516" t="s">
        <v>448</v>
      </c>
      <c r="AD250" s="516" t="s">
        <v>448</v>
      </c>
      <c r="AE250" s="516" t="s">
        <v>448</v>
      </c>
      <c r="AF250" s="516" t="s">
        <v>448</v>
      </c>
      <c r="AG250" s="516" t="s">
        <v>448</v>
      </c>
      <c r="AH250" s="516" t="s">
        <v>448</v>
      </c>
      <c r="AI250" s="516" t="s">
        <v>448</v>
      </c>
      <c r="AJ250" s="516" t="s">
        <v>448</v>
      </c>
      <c r="AK250" s="516" t="s">
        <v>448</v>
      </c>
      <c r="AL250" s="516" t="s">
        <v>448</v>
      </c>
      <c r="AM250" s="516" t="s">
        <v>448</v>
      </c>
      <c r="AN250" s="516" t="s">
        <v>448</v>
      </c>
      <c r="AO250" s="516" t="s">
        <v>448</v>
      </c>
      <c r="AP250" s="516" t="s">
        <v>448</v>
      </c>
      <c r="AQ250" s="516" t="s">
        <v>448</v>
      </c>
      <c r="AR250" s="516" t="s">
        <v>448</v>
      </c>
      <c r="AS250" s="516" t="s">
        <v>448</v>
      </c>
      <c r="AT250" s="516" t="s">
        <v>448</v>
      </c>
      <c r="AU250" s="516" t="s">
        <v>448</v>
      </c>
      <c r="AV250" s="516" t="s">
        <v>448</v>
      </c>
      <c r="AW250" s="516" t="s">
        <v>448</v>
      </c>
      <c r="AX250" s="516" t="s">
        <v>448</v>
      </c>
      <c r="AY250" s="516" t="s">
        <v>448</v>
      </c>
      <c r="AZ250" s="516" t="s">
        <v>448</v>
      </c>
      <c r="BA250" s="516" t="s">
        <v>448</v>
      </c>
      <c r="BB250" s="516" t="s">
        <v>448</v>
      </c>
      <c r="BC250" s="516" t="s">
        <v>448</v>
      </c>
      <c r="BD250" s="513">
        <v>2538</v>
      </c>
      <c r="BE250" s="513">
        <v>1688</v>
      </c>
      <c r="BF250" s="513">
        <v>1688</v>
      </c>
      <c r="BG250" s="513">
        <v>1688</v>
      </c>
      <c r="BH250" s="513">
        <v>1688</v>
      </c>
      <c r="BI250" s="513">
        <v>1688</v>
      </c>
      <c r="BJ250" s="513">
        <v>1688</v>
      </c>
      <c r="BK250" s="513">
        <v>1688</v>
      </c>
      <c r="BL250" s="513">
        <v>1688</v>
      </c>
      <c r="BM250" s="513">
        <v>1688</v>
      </c>
      <c r="BN250" s="513">
        <v>1688</v>
      </c>
      <c r="BO250" s="513">
        <v>1688</v>
      </c>
      <c r="BP250" s="513">
        <v>1688</v>
      </c>
      <c r="BQ250" s="513">
        <v>1688</v>
      </c>
      <c r="BR250" s="513">
        <v>1688</v>
      </c>
      <c r="BS250" s="513">
        <v>1688</v>
      </c>
      <c r="BT250" s="528">
        <f t="shared" si="3"/>
        <v>78.802206461780926</v>
      </c>
      <c r="BU250" s="528"/>
      <c r="BV250" s="528"/>
      <c r="BW250" s="528"/>
      <c r="BX250" s="528"/>
      <c r="BY250" s="528"/>
      <c r="BZ250" s="528"/>
      <c r="CA250" s="528"/>
      <c r="CB250" s="528"/>
      <c r="CC250" s="528"/>
      <c r="CD250" s="528"/>
      <c r="CE250" s="528"/>
      <c r="CF250" s="528"/>
      <c r="CG250" s="528"/>
      <c r="CH250" s="528"/>
      <c r="CI250" s="528"/>
      <c r="CJ250" s="515">
        <v>200000</v>
      </c>
      <c r="CK250" s="515">
        <v>142431.76999999999</v>
      </c>
      <c r="CL250" s="515">
        <v>142431.76999999999</v>
      </c>
      <c r="CM250" s="515">
        <v>142431.76999999999</v>
      </c>
      <c r="CN250" s="515">
        <v>142431.76999999999</v>
      </c>
      <c r="CO250" s="515">
        <v>142431.76999999999</v>
      </c>
      <c r="CP250" s="515">
        <v>142431.76999999999</v>
      </c>
      <c r="CQ250" s="515">
        <v>142431.76999999999</v>
      </c>
      <c r="CR250" s="515">
        <v>142431.76999999999</v>
      </c>
      <c r="CS250" s="515">
        <v>142431.76999999999</v>
      </c>
      <c r="CT250" s="515">
        <v>142431.76999999999</v>
      </c>
      <c r="CU250" s="515">
        <v>142431.76999999999</v>
      </c>
      <c r="CV250" s="515">
        <v>142431.76999999999</v>
      </c>
      <c r="CW250" s="515">
        <v>142431.76999999999</v>
      </c>
      <c r="CX250" s="515">
        <v>142431.76999999999</v>
      </c>
      <c r="CY250" s="515">
        <v>142431.76999999999</v>
      </c>
      <c r="CZ250" s="515">
        <v>142431.76999999999</v>
      </c>
      <c r="DA250" s="515">
        <v>142431.76999999999</v>
      </c>
    </row>
    <row r="251" spans="1:105" s="135" customFormat="1" ht="17.25" customHeight="1" x14ac:dyDescent="0.25">
      <c r="A251" s="514"/>
      <c r="B251" s="514"/>
      <c r="C251" s="514"/>
      <c r="D251" s="514"/>
      <c r="E251" s="514"/>
      <c r="F251" s="514"/>
      <c r="G251" s="514"/>
      <c r="H251" s="516" t="s">
        <v>449</v>
      </c>
      <c r="I251" s="516" t="s">
        <v>449</v>
      </c>
      <c r="J251" s="516" t="s">
        <v>449</v>
      </c>
      <c r="K251" s="516" t="s">
        <v>449</v>
      </c>
      <c r="L251" s="516" t="s">
        <v>449</v>
      </c>
      <c r="M251" s="516" t="s">
        <v>449</v>
      </c>
      <c r="N251" s="516" t="s">
        <v>449</v>
      </c>
      <c r="O251" s="516" t="s">
        <v>449</v>
      </c>
      <c r="P251" s="516" t="s">
        <v>449</v>
      </c>
      <c r="Q251" s="516" t="s">
        <v>449</v>
      </c>
      <c r="R251" s="516" t="s">
        <v>449</v>
      </c>
      <c r="S251" s="516" t="s">
        <v>449</v>
      </c>
      <c r="T251" s="516" t="s">
        <v>449</v>
      </c>
      <c r="U251" s="516" t="s">
        <v>449</v>
      </c>
      <c r="V251" s="516" t="s">
        <v>449</v>
      </c>
      <c r="W251" s="516" t="s">
        <v>449</v>
      </c>
      <c r="X251" s="516" t="s">
        <v>449</v>
      </c>
      <c r="Y251" s="516" t="s">
        <v>449</v>
      </c>
      <c r="Z251" s="516" t="s">
        <v>449</v>
      </c>
      <c r="AA251" s="516" t="s">
        <v>449</v>
      </c>
      <c r="AB251" s="516" t="s">
        <v>449</v>
      </c>
      <c r="AC251" s="516" t="s">
        <v>449</v>
      </c>
      <c r="AD251" s="516" t="s">
        <v>449</v>
      </c>
      <c r="AE251" s="516" t="s">
        <v>449</v>
      </c>
      <c r="AF251" s="516" t="s">
        <v>449</v>
      </c>
      <c r="AG251" s="516" t="s">
        <v>449</v>
      </c>
      <c r="AH251" s="516" t="s">
        <v>449</v>
      </c>
      <c r="AI251" s="516" t="s">
        <v>449</v>
      </c>
      <c r="AJ251" s="516" t="s">
        <v>449</v>
      </c>
      <c r="AK251" s="516" t="s">
        <v>449</v>
      </c>
      <c r="AL251" s="516" t="s">
        <v>449</v>
      </c>
      <c r="AM251" s="516" t="s">
        <v>449</v>
      </c>
      <c r="AN251" s="516" t="s">
        <v>449</v>
      </c>
      <c r="AO251" s="516" t="s">
        <v>449</v>
      </c>
      <c r="AP251" s="516" t="s">
        <v>449</v>
      </c>
      <c r="AQ251" s="516" t="s">
        <v>449</v>
      </c>
      <c r="AR251" s="516" t="s">
        <v>449</v>
      </c>
      <c r="AS251" s="516" t="s">
        <v>449</v>
      </c>
      <c r="AT251" s="516" t="s">
        <v>449</v>
      </c>
      <c r="AU251" s="516" t="s">
        <v>449</v>
      </c>
      <c r="AV251" s="516" t="s">
        <v>449</v>
      </c>
      <c r="AW251" s="516" t="s">
        <v>449</v>
      </c>
      <c r="AX251" s="516" t="s">
        <v>449</v>
      </c>
      <c r="AY251" s="516" t="s">
        <v>449</v>
      </c>
      <c r="AZ251" s="516" t="s">
        <v>449</v>
      </c>
      <c r="BA251" s="516" t="s">
        <v>449</v>
      </c>
      <c r="BB251" s="516" t="s">
        <v>449</v>
      </c>
      <c r="BC251" s="516" t="s">
        <v>449</v>
      </c>
      <c r="BD251" s="513">
        <v>90</v>
      </c>
      <c r="BE251" s="513">
        <v>45</v>
      </c>
      <c r="BF251" s="513">
        <v>45</v>
      </c>
      <c r="BG251" s="513">
        <v>45</v>
      </c>
      <c r="BH251" s="513">
        <v>45</v>
      </c>
      <c r="BI251" s="513">
        <v>45</v>
      </c>
      <c r="BJ251" s="513">
        <v>45</v>
      </c>
      <c r="BK251" s="513">
        <v>45</v>
      </c>
      <c r="BL251" s="513">
        <v>45</v>
      </c>
      <c r="BM251" s="513">
        <v>45</v>
      </c>
      <c r="BN251" s="513">
        <v>45</v>
      </c>
      <c r="BO251" s="513">
        <v>45</v>
      </c>
      <c r="BP251" s="513">
        <v>45</v>
      </c>
      <c r="BQ251" s="513">
        <v>45</v>
      </c>
      <c r="BR251" s="513">
        <v>45</v>
      </c>
      <c r="BS251" s="513">
        <v>45</v>
      </c>
      <c r="BT251" s="528">
        <f t="shared" si="3"/>
        <v>222.22222222222223</v>
      </c>
      <c r="BU251" s="528"/>
      <c r="BV251" s="528"/>
      <c r="BW251" s="528"/>
      <c r="BX251" s="528"/>
      <c r="BY251" s="528"/>
      <c r="BZ251" s="528"/>
      <c r="CA251" s="528"/>
      <c r="CB251" s="528"/>
      <c r="CC251" s="528"/>
      <c r="CD251" s="528"/>
      <c r="CE251" s="528"/>
      <c r="CF251" s="528"/>
      <c r="CG251" s="528"/>
      <c r="CH251" s="528"/>
      <c r="CI251" s="528"/>
      <c r="CJ251" s="515">
        <v>20000</v>
      </c>
      <c r="CK251" s="515">
        <v>21600</v>
      </c>
      <c r="CL251" s="515">
        <v>21600</v>
      </c>
      <c r="CM251" s="515">
        <v>21600</v>
      </c>
      <c r="CN251" s="515">
        <v>21600</v>
      </c>
      <c r="CO251" s="515">
        <v>21600</v>
      </c>
      <c r="CP251" s="515">
        <v>21600</v>
      </c>
      <c r="CQ251" s="515">
        <v>21600</v>
      </c>
      <c r="CR251" s="515">
        <v>21600</v>
      </c>
      <c r="CS251" s="515">
        <v>21600</v>
      </c>
      <c r="CT251" s="515">
        <v>21600</v>
      </c>
      <c r="CU251" s="515">
        <v>21600</v>
      </c>
      <c r="CV251" s="515">
        <v>21600</v>
      </c>
      <c r="CW251" s="515">
        <v>21600</v>
      </c>
      <c r="CX251" s="515">
        <v>21600</v>
      </c>
      <c r="CY251" s="515">
        <v>21600</v>
      </c>
      <c r="CZ251" s="515">
        <v>21600</v>
      </c>
      <c r="DA251" s="515">
        <v>21600</v>
      </c>
    </row>
    <row r="252" spans="1:105" s="135" customFormat="1" ht="17.25" customHeight="1" x14ac:dyDescent="0.25">
      <c r="A252" s="514"/>
      <c r="B252" s="514"/>
      <c r="C252" s="514"/>
      <c r="D252" s="514"/>
      <c r="E252" s="514"/>
      <c r="F252" s="514"/>
      <c r="G252" s="514"/>
      <c r="H252" s="516" t="s">
        <v>450</v>
      </c>
      <c r="I252" s="516" t="s">
        <v>450</v>
      </c>
      <c r="J252" s="516" t="s">
        <v>450</v>
      </c>
      <c r="K252" s="516" t="s">
        <v>450</v>
      </c>
      <c r="L252" s="516" t="s">
        <v>450</v>
      </c>
      <c r="M252" s="516" t="s">
        <v>450</v>
      </c>
      <c r="N252" s="516" t="s">
        <v>450</v>
      </c>
      <c r="O252" s="516" t="s">
        <v>450</v>
      </c>
      <c r="P252" s="516" t="s">
        <v>450</v>
      </c>
      <c r="Q252" s="516" t="s">
        <v>450</v>
      </c>
      <c r="R252" s="516" t="s">
        <v>450</v>
      </c>
      <c r="S252" s="516" t="s">
        <v>450</v>
      </c>
      <c r="T252" s="516" t="s">
        <v>450</v>
      </c>
      <c r="U252" s="516" t="s">
        <v>450</v>
      </c>
      <c r="V252" s="516" t="s">
        <v>450</v>
      </c>
      <c r="W252" s="516" t="s">
        <v>450</v>
      </c>
      <c r="X252" s="516" t="s">
        <v>450</v>
      </c>
      <c r="Y252" s="516" t="s">
        <v>450</v>
      </c>
      <c r="Z252" s="516" t="s">
        <v>450</v>
      </c>
      <c r="AA252" s="516" t="s">
        <v>450</v>
      </c>
      <c r="AB252" s="516" t="s">
        <v>450</v>
      </c>
      <c r="AC252" s="516" t="s">
        <v>450</v>
      </c>
      <c r="AD252" s="516" t="s">
        <v>450</v>
      </c>
      <c r="AE252" s="516" t="s">
        <v>450</v>
      </c>
      <c r="AF252" s="516" t="s">
        <v>450</v>
      </c>
      <c r="AG252" s="516" t="s">
        <v>450</v>
      </c>
      <c r="AH252" s="516" t="s">
        <v>450</v>
      </c>
      <c r="AI252" s="516" t="s">
        <v>450</v>
      </c>
      <c r="AJ252" s="516" t="s">
        <v>450</v>
      </c>
      <c r="AK252" s="516" t="s">
        <v>450</v>
      </c>
      <c r="AL252" s="516" t="s">
        <v>450</v>
      </c>
      <c r="AM252" s="516" t="s">
        <v>450</v>
      </c>
      <c r="AN252" s="516" t="s">
        <v>450</v>
      </c>
      <c r="AO252" s="516" t="s">
        <v>450</v>
      </c>
      <c r="AP252" s="516" t="s">
        <v>450</v>
      </c>
      <c r="AQ252" s="516" t="s">
        <v>450</v>
      </c>
      <c r="AR252" s="516" t="s">
        <v>450</v>
      </c>
      <c r="AS252" s="516" t="s">
        <v>450</v>
      </c>
      <c r="AT252" s="516" t="s">
        <v>450</v>
      </c>
      <c r="AU252" s="516" t="s">
        <v>450</v>
      </c>
      <c r="AV252" s="516" t="s">
        <v>450</v>
      </c>
      <c r="AW252" s="516" t="s">
        <v>450</v>
      </c>
      <c r="AX252" s="516" t="s">
        <v>450</v>
      </c>
      <c r="AY252" s="516" t="s">
        <v>450</v>
      </c>
      <c r="AZ252" s="516" t="s">
        <v>450</v>
      </c>
      <c r="BA252" s="516" t="s">
        <v>450</v>
      </c>
      <c r="BB252" s="516" t="s">
        <v>450</v>
      </c>
      <c r="BC252" s="516" t="s">
        <v>450</v>
      </c>
      <c r="BD252" s="513">
        <v>1642</v>
      </c>
      <c r="BE252" s="513">
        <v>148</v>
      </c>
      <c r="BF252" s="513">
        <v>148</v>
      </c>
      <c r="BG252" s="513">
        <v>148</v>
      </c>
      <c r="BH252" s="513">
        <v>148</v>
      </c>
      <c r="BI252" s="513">
        <v>148</v>
      </c>
      <c r="BJ252" s="513">
        <v>148</v>
      </c>
      <c r="BK252" s="513">
        <v>148</v>
      </c>
      <c r="BL252" s="513">
        <v>148</v>
      </c>
      <c r="BM252" s="513">
        <v>148</v>
      </c>
      <c r="BN252" s="513">
        <v>148</v>
      </c>
      <c r="BO252" s="513">
        <v>148</v>
      </c>
      <c r="BP252" s="513">
        <v>148</v>
      </c>
      <c r="BQ252" s="513">
        <v>148</v>
      </c>
      <c r="BR252" s="513">
        <v>148</v>
      </c>
      <c r="BS252" s="513">
        <v>148</v>
      </c>
      <c r="BT252" s="528">
        <f t="shared" si="3"/>
        <v>91.352009744214371</v>
      </c>
      <c r="BU252" s="528"/>
      <c r="BV252" s="528"/>
      <c r="BW252" s="528"/>
      <c r="BX252" s="528"/>
      <c r="BY252" s="528"/>
      <c r="BZ252" s="528"/>
      <c r="CA252" s="528"/>
      <c r="CB252" s="528"/>
      <c r="CC252" s="528"/>
      <c r="CD252" s="528"/>
      <c r="CE252" s="528"/>
      <c r="CF252" s="528"/>
      <c r="CG252" s="528"/>
      <c r="CH252" s="528"/>
      <c r="CI252" s="528"/>
      <c r="CJ252" s="515">
        <v>150000</v>
      </c>
      <c r="CK252" s="515">
        <v>120000</v>
      </c>
      <c r="CL252" s="515">
        <v>120000</v>
      </c>
      <c r="CM252" s="515">
        <v>120000</v>
      </c>
      <c r="CN252" s="515">
        <v>120000</v>
      </c>
      <c r="CO252" s="515">
        <v>120000</v>
      </c>
      <c r="CP252" s="515">
        <v>120000</v>
      </c>
      <c r="CQ252" s="515">
        <v>120000</v>
      </c>
      <c r="CR252" s="515">
        <v>120000</v>
      </c>
      <c r="CS252" s="515">
        <v>120000</v>
      </c>
      <c r="CT252" s="515">
        <v>120000</v>
      </c>
      <c r="CU252" s="515">
        <v>120000</v>
      </c>
      <c r="CV252" s="515">
        <v>120000</v>
      </c>
      <c r="CW252" s="515">
        <v>120000</v>
      </c>
      <c r="CX252" s="515">
        <v>120000</v>
      </c>
      <c r="CY252" s="515">
        <v>120000</v>
      </c>
      <c r="CZ252" s="515">
        <v>120000</v>
      </c>
      <c r="DA252" s="515">
        <v>120000</v>
      </c>
    </row>
    <row r="253" spans="1:105" s="135" customFormat="1" ht="17.25" customHeight="1" x14ac:dyDescent="0.25">
      <c r="A253" s="514"/>
      <c r="B253" s="514"/>
      <c r="C253" s="514"/>
      <c r="D253" s="514"/>
      <c r="E253" s="514"/>
      <c r="F253" s="514"/>
      <c r="G253" s="514"/>
      <c r="H253" s="516" t="s">
        <v>463</v>
      </c>
      <c r="I253" s="516" t="s">
        <v>463</v>
      </c>
      <c r="J253" s="516" t="s">
        <v>463</v>
      </c>
      <c r="K253" s="516" t="s">
        <v>463</v>
      </c>
      <c r="L253" s="516" t="s">
        <v>463</v>
      </c>
      <c r="M253" s="516" t="s">
        <v>463</v>
      </c>
      <c r="N253" s="516" t="s">
        <v>463</v>
      </c>
      <c r="O253" s="516" t="s">
        <v>463</v>
      </c>
      <c r="P253" s="516" t="s">
        <v>463</v>
      </c>
      <c r="Q253" s="516" t="s">
        <v>463</v>
      </c>
      <c r="R253" s="516" t="s">
        <v>463</v>
      </c>
      <c r="S253" s="516" t="s">
        <v>463</v>
      </c>
      <c r="T253" s="516" t="s">
        <v>463</v>
      </c>
      <c r="U253" s="516" t="s">
        <v>463</v>
      </c>
      <c r="V253" s="516" t="s">
        <v>463</v>
      </c>
      <c r="W253" s="516" t="s">
        <v>463</v>
      </c>
      <c r="X253" s="516" t="s">
        <v>463</v>
      </c>
      <c r="Y253" s="516" t="s">
        <v>463</v>
      </c>
      <c r="Z253" s="516" t="s">
        <v>463</v>
      </c>
      <c r="AA253" s="516" t="s">
        <v>463</v>
      </c>
      <c r="AB253" s="516" t="s">
        <v>463</v>
      </c>
      <c r="AC253" s="516" t="s">
        <v>463</v>
      </c>
      <c r="AD253" s="516" t="s">
        <v>463</v>
      </c>
      <c r="AE253" s="516" t="s">
        <v>463</v>
      </c>
      <c r="AF253" s="516" t="s">
        <v>463</v>
      </c>
      <c r="AG253" s="516" t="s">
        <v>463</v>
      </c>
      <c r="AH253" s="516" t="s">
        <v>463</v>
      </c>
      <c r="AI253" s="516" t="s">
        <v>463</v>
      </c>
      <c r="AJ253" s="516" t="s">
        <v>463</v>
      </c>
      <c r="AK253" s="516" t="s">
        <v>463</v>
      </c>
      <c r="AL253" s="516" t="s">
        <v>463</v>
      </c>
      <c r="AM253" s="516" t="s">
        <v>463</v>
      </c>
      <c r="AN253" s="516" t="s">
        <v>463</v>
      </c>
      <c r="AO253" s="516" t="s">
        <v>463</v>
      </c>
      <c r="AP253" s="516" t="s">
        <v>463</v>
      </c>
      <c r="AQ253" s="516" t="s">
        <v>463</v>
      </c>
      <c r="AR253" s="516" t="s">
        <v>463</v>
      </c>
      <c r="AS253" s="516" t="s">
        <v>463</v>
      </c>
      <c r="AT253" s="516" t="s">
        <v>463</v>
      </c>
      <c r="AU253" s="516" t="s">
        <v>463</v>
      </c>
      <c r="AV253" s="516" t="s">
        <v>463</v>
      </c>
      <c r="AW253" s="516" t="s">
        <v>463</v>
      </c>
      <c r="AX253" s="516" t="s">
        <v>463</v>
      </c>
      <c r="AY253" s="516" t="s">
        <v>463</v>
      </c>
      <c r="AZ253" s="516" t="s">
        <v>463</v>
      </c>
      <c r="BA253" s="516" t="s">
        <v>463</v>
      </c>
      <c r="BB253" s="516" t="s">
        <v>463</v>
      </c>
      <c r="BC253" s="516" t="s">
        <v>463</v>
      </c>
      <c r="BD253" s="513">
        <v>242</v>
      </c>
      <c r="BE253" s="513">
        <v>5140</v>
      </c>
      <c r="BF253" s="513">
        <v>5140</v>
      </c>
      <c r="BG253" s="513">
        <v>5140</v>
      </c>
      <c r="BH253" s="513">
        <v>5140</v>
      </c>
      <c r="BI253" s="513">
        <v>5140</v>
      </c>
      <c r="BJ253" s="513">
        <v>5140</v>
      </c>
      <c r="BK253" s="513">
        <v>5140</v>
      </c>
      <c r="BL253" s="513">
        <v>5140</v>
      </c>
      <c r="BM253" s="513">
        <v>5140</v>
      </c>
      <c r="BN253" s="513">
        <v>5140</v>
      </c>
      <c r="BO253" s="513">
        <v>5140</v>
      </c>
      <c r="BP253" s="513">
        <v>5140</v>
      </c>
      <c r="BQ253" s="513">
        <v>5140</v>
      </c>
      <c r="BR253" s="513">
        <v>5140</v>
      </c>
      <c r="BS253" s="513">
        <v>5140</v>
      </c>
      <c r="BT253" s="528">
        <f t="shared" si="3"/>
        <v>289.25619834710744</v>
      </c>
      <c r="BU253" s="528"/>
      <c r="BV253" s="528"/>
      <c r="BW253" s="528"/>
      <c r="BX253" s="528"/>
      <c r="BY253" s="528"/>
      <c r="BZ253" s="528"/>
      <c r="CA253" s="528"/>
      <c r="CB253" s="528"/>
      <c r="CC253" s="528"/>
      <c r="CD253" s="528"/>
      <c r="CE253" s="528"/>
      <c r="CF253" s="528"/>
      <c r="CG253" s="528"/>
      <c r="CH253" s="528"/>
      <c r="CI253" s="528"/>
      <c r="CJ253" s="515">
        <v>70000</v>
      </c>
      <c r="CK253" s="515">
        <v>74660</v>
      </c>
      <c r="CL253" s="515">
        <v>74660</v>
      </c>
      <c r="CM253" s="515">
        <v>74660</v>
      </c>
      <c r="CN253" s="515">
        <v>74660</v>
      </c>
      <c r="CO253" s="515">
        <v>74660</v>
      </c>
      <c r="CP253" s="515">
        <v>74660</v>
      </c>
      <c r="CQ253" s="515">
        <v>74660</v>
      </c>
      <c r="CR253" s="515">
        <v>74660</v>
      </c>
      <c r="CS253" s="515">
        <v>74660</v>
      </c>
      <c r="CT253" s="515">
        <v>74660</v>
      </c>
      <c r="CU253" s="515">
        <v>74660</v>
      </c>
      <c r="CV253" s="515">
        <v>74660</v>
      </c>
      <c r="CW253" s="515">
        <v>74660</v>
      </c>
      <c r="CX253" s="515">
        <v>74660</v>
      </c>
      <c r="CY253" s="515">
        <v>74660</v>
      </c>
      <c r="CZ253" s="515">
        <v>74660</v>
      </c>
      <c r="DA253" s="515">
        <v>74660</v>
      </c>
    </row>
    <row r="254" spans="1:105" s="135" customFormat="1" ht="17.25" customHeight="1" x14ac:dyDescent="0.25">
      <c r="A254" s="514"/>
      <c r="B254" s="514"/>
      <c r="C254" s="514"/>
      <c r="D254" s="514"/>
      <c r="E254" s="514"/>
      <c r="F254" s="514"/>
      <c r="G254" s="514"/>
      <c r="H254" s="516" t="s">
        <v>464</v>
      </c>
      <c r="I254" s="516" t="s">
        <v>464</v>
      </c>
      <c r="J254" s="516" t="s">
        <v>464</v>
      </c>
      <c r="K254" s="516" t="s">
        <v>464</v>
      </c>
      <c r="L254" s="516" t="s">
        <v>464</v>
      </c>
      <c r="M254" s="516" t="s">
        <v>464</v>
      </c>
      <c r="N254" s="516" t="s">
        <v>464</v>
      </c>
      <c r="O254" s="516" t="s">
        <v>464</v>
      </c>
      <c r="P254" s="516" t="s">
        <v>464</v>
      </c>
      <c r="Q254" s="516" t="s">
        <v>464</v>
      </c>
      <c r="R254" s="516" t="s">
        <v>464</v>
      </c>
      <c r="S254" s="516" t="s">
        <v>464</v>
      </c>
      <c r="T254" s="516" t="s">
        <v>464</v>
      </c>
      <c r="U254" s="516" t="s">
        <v>464</v>
      </c>
      <c r="V254" s="516" t="s">
        <v>464</v>
      </c>
      <c r="W254" s="516" t="s">
        <v>464</v>
      </c>
      <c r="X254" s="516" t="s">
        <v>464</v>
      </c>
      <c r="Y254" s="516" t="s">
        <v>464</v>
      </c>
      <c r="Z254" s="516" t="s">
        <v>464</v>
      </c>
      <c r="AA254" s="516" t="s">
        <v>464</v>
      </c>
      <c r="AB254" s="516" t="s">
        <v>464</v>
      </c>
      <c r="AC254" s="516" t="s">
        <v>464</v>
      </c>
      <c r="AD254" s="516" t="s">
        <v>464</v>
      </c>
      <c r="AE254" s="516" t="s">
        <v>464</v>
      </c>
      <c r="AF254" s="516" t="s">
        <v>464</v>
      </c>
      <c r="AG254" s="516" t="s">
        <v>464</v>
      </c>
      <c r="AH254" s="516" t="s">
        <v>464</v>
      </c>
      <c r="AI254" s="516" t="s">
        <v>464</v>
      </c>
      <c r="AJ254" s="516" t="s">
        <v>464</v>
      </c>
      <c r="AK254" s="516" t="s">
        <v>464</v>
      </c>
      <c r="AL254" s="516" t="s">
        <v>464</v>
      </c>
      <c r="AM254" s="516" t="s">
        <v>464</v>
      </c>
      <c r="AN254" s="516" t="s">
        <v>464</v>
      </c>
      <c r="AO254" s="516" t="s">
        <v>464</v>
      </c>
      <c r="AP254" s="516" t="s">
        <v>464</v>
      </c>
      <c r="AQ254" s="516" t="s">
        <v>464</v>
      </c>
      <c r="AR254" s="516" t="s">
        <v>464</v>
      </c>
      <c r="AS254" s="516" t="s">
        <v>464</v>
      </c>
      <c r="AT254" s="516" t="s">
        <v>464</v>
      </c>
      <c r="AU254" s="516" t="s">
        <v>464</v>
      </c>
      <c r="AV254" s="516" t="s">
        <v>464</v>
      </c>
      <c r="AW254" s="516" t="s">
        <v>464</v>
      </c>
      <c r="AX254" s="516" t="s">
        <v>464</v>
      </c>
      <c r="AY254" s="516" t="s">
        <v>464</v>
      </c>
      <c r="AZ254" s="516" t="s">
        <v>464</v>
      </c>
      <c r="BA254" s="516" t="s">
        <v>464</v>
      </c>
      <c r="BB254" s="516" t="s">
        <v>464</v>
      </c>
      <c r="BC254" s="516" t="s">
        <v>464</v>
      </c>
      <c r="BD254" s="513">
        <v>45</v>
      </c>
      <c r="BE254" s="513">
        <v>45</v>
      </c>
      <c r="BF254" s="513">
        <v>45</v>
      </c>
      <c r="BG254" s="513">
        <v>45</v>
      </c>
      <c r="BH254" s="513">
        <v>45</v>
      </c>
      <c r="BI254" s="513">
        <v>45</v>
      </c>
      <c r="BJ254" s="513">
        <v>45</v>
      </c>
      <c r="BK254" s="513">
        <v>45</v>
      </c>
      <c r="BL254" s="513">
        <v>45</v>
      </c>
      <c r="BM254" s="513">
        <v>45</v>
      </c>
      <c r="BN254" s="513">
        <v>45</v>
      </c>
      <c r="BO254" s="513">
        <v>45</v>
      </c>
      <c r="BP254" s="513">
        <v>45</v>
      </c>
      <c r="BQ254" s="513">
        <v>45</v>
      </c>
      <c r="BR254" s="513">
        <v>45</v>
      </c>
      <c r="BS254" s="513">
        <v>45</v>
      </c>
      <c r="BT254" s="528">
        <f t="shared" si="3"/>
        <v>350</v>
      </c>
      <c r="BU254" s="528"/>
      <c r="BV254" s="528"/>
      <c r="BW254" s="528"/>
      <c r="BX254" s="528"/>
      <c r="BY254" s="528"/>
      <c r="BZ254" s="528"/>
      <c r="CA254" s="528"/>
      <c r="CB254" s="528"/>
      <c r="CC254" s="528"/>
      <c r="CD254" s="528"/>
      <c r="CE254" s="528"/>
      <c r="CF254" s="528"/>
      <c r="CG254" s="528"/>
      <c r="CH254" s="528"/>
      <c r="CI254" s="528"/>
      <c r="CJ254" s="515">
        <v>15750</v>
      </c>
      <c r="CK254" s="515">
        <v>15750</v>
      </c>
      <c r="CL254" s="515">
        <v>15750</v>
      </c>
      <c r="CM254" s="515">
        <v>15750</v>
      </c>
      <c r="CN254" s="515">
        <v>15750</v>
      </c>
      <c r="CO254" s="515">
        <v>15750</v>
      </c>
      <c r="CP254" s="515">
        <v>15750</v>
      </c>
      <c r="CQ254" s="515">
        <v>15750</v>
      </c>
      <c r="CR254" s="515">
        <v>15750</v>
      </c>
      <c r="CS254" s="515">
        <v>15750</v>
      </c>
      <c r="CT254" s="515">
        <v>15750</v>
      </c>
      <c r="CU254" s="515">
        <v>15750</v>
      </c>
      <c r="CV254" s="515">
        <v>15750</v>
      </c>
      <c r="CW254" s="515">
        <v>15750</v>
      </c>
      <c r="CX254" s="515">
        <v>15750</v>
      </c>
      <c r="CY254" s="515">
        <v>15750</v>
      </c>
      <c r="CZ254" s="515">
        <v>15750</v>
      </c>
      <c r="DA254" s="515">
        <v>15750</v>
      </c>
    </row>
    <row r="255" spans="1:105" s="135" customFormat="1" ht="42" customHeight="1" x14ac:dyDescent="0.25">
      <c r="A255" s="514"/>
      <c r="B255" s="514"/>
      <c r="C255" s="514"/>
      <c r="D255" s="514"/>
      <c r="E255" s="514"/>
      <c r="F255" s="514"/>
      <c r="G255" s="514"/>
      <c r="H255" s="516" t="s">
        <v>469</v>
      </c>
      <c r="I255" s="516" t="s">
        <v>469</v>
      </c>
      <c r="J255" s="516" t="s">
        <v>469</v>
      </c>
      <c r="K255" s="516" t="s">
        <v>469</v>
      </c>
      <c r="L255" s="516" t="s">
        <v>469</v>
      </c>
      <c r="M255" s="516" t="s">
        <v>469</v>
      </c>
      <c r="N255" s="516" t="s">
        <v>469</v>
      </c>
      <c r="O255" s="516" t="s">
        <v>469</v>
      </c>
      <c r="P255" s="516" t="s">
        <v>469</v>
      </c>
      <c r="Q255" s="516" t="s">
        <v>469</v>
      </c>
      <c r="R255" s="516" t="s">
        <v>469</v>
      </c>
      <c r="S255" s="516" t="s">
        <v>469</v>
      </c>
      <c r="T255" s="516" t="s">
        <v>469</v>
      </c>
      <c r="U255" s="516" t="s">
        <v>469</v>
      </c>
      <c r="V255" s="516" t="s">
        <v>469</v>
      </c>
      <c r="W255" s="516" t="s">
        <v>469</v>
      </c>
      <c r="X255" s="516" t="s">
        <v>469</v>
      </c>
      <c r="Y255" s="516" t="s">
        <v>469</v>
      </c>
      <c r="Z255" s="516" t="s">
        <v>469</v>
      </c>
      <c r="AA255" s="516" t="s">
        <v>469</v>
      </c>
      <c r="AB255" s="516" t="s">
        <v>469</v>
      </c>
      <c r="AC255" s="516" t="s">
        <v>469</v>
      </c>
      <c r="AD255" s="516" t="s">
        <v>469</v>
      </c>
      <c r="AE255" s="516" t="s">
        <v>469</v>
      </c>
      <c r="AF255" s="516" t="s">
        <v>469</v>
      </c>
      <c r="AG255" s="516" t="s">
        <v>469</v>
      </c>
      <c r="AH255" s="516" t="s">
        <v>469</v>
      </c>
      <c r="AI255" s="516" t="s">
        <v>469</v>
      </c>
      <c r="AJ255" s="516" t="s">
        <v>469</v>
      </c>
      <c r="AK255" s="516" t="s">
        <v>469</v>
      </c>
      <c r="AL255" s="516" t="s">
        <v>469</v>
      </c>
      <c r="AM255" s="516" t="s">
        <v>469</v>
      </c>
      <c r="AN255" s="516" t="s">
        <v>469</v>
      </c>
      <c r="AO255" s="516" t="s">
        <v>469</v>
      </c>
      <c r="AP255" s="516" t="s">
        <v>469</v>
      </c>
      <c r="AQ255" s="516" t="s">
        <v>469</v>
      </c>
      <c r="AR255" s="516" t="s">
        <v>469</v>
      </c>
      <c r="AS255" s="516" t="s">
        <v>469</v>
      </c>
      <c r="AT255" s="516" t="s">
        <v>469</v>
      </c>
      <c r="AU255" s="516" t="s">
        <v>469</v>
      </c>
      <c r="AV255" s="516" t="s">
        <v>469</v>
      </c>
      <c r="AW255" s="516" t="s">
        <v>469</v>
      </c>
      <c r="AX255" s="516" t="s">
        <v>469</v>
      </c>
      <c r="AY255" s="516" t="s">
        <v>469</v>
      </c>
      <c r="AZ255" s="516" t="s">
        <v>469</v>
      </c>
      <c r="BA255" s="516" t="s">
        <v>469</v>
      </c>
      <c r="BB255" s="516" t="s">
        <v>469</v>
      </c>
      <c r="BC255" s="516" t="s">
        <v>469</v>
      </c>
      <c r="BD255" s="513">
        <v>156</v>
      </c>
      <c r="BE255" s="513">
        <v>112</v>
      </c>
      <c r="BF255" s="513">
        <v>112</v>
      </c>
      <c r="BG255" s="513">
        <v>112</v>
      </c>
      <c r="BH255" s="513">
        <v>112</v>
      </c>
      <c r="BI255" s="513">
        <v>112</v>
      </c>
      <c r="BJ255" s="513">
        <v>112</v>
      </c>
      <c r="BK255" s="513">
        <v>112</v>
      </c>
      <c r="BL255" s="513">
        <v>112</v>
      </c>
      <c r="BM255" s="513">
        <v>112</v>
      </c>
      <c r="BN255" s="513">
        <v>112</v>
      </c>
      <c r="BO255" s="513">
        <v>112</v>
      </c>
      <c r="BP255" s="513">
        <v>112</v>
      </c>
      <c r="BQ255" s="513">
        <v>112</v>
      </c>
      <c r="BR255" s="513">
        <v>112</v>
      </c>
      <c r="BS255" s="513">
        <v>112</v>
      </c>
      <c r="BT255" s="528">
        <f t="shared" si="3"/>
        <v>412.43589743589746</v>
      </c>
      <c r="BU255" s="528"/>
      <c r="BV255" s="528"/>
      <c r="BW255" s="528"/>
      <c r="BX255" s="528"/>
      <c r="BY255" s="528"/>
      <c r="BZ255" s="528"/>
      <c r="CA255" s="528"/>
      <c r="CB255" s="528"/>
      <c r="CC255" s="528"/>
      <c r="CD255" s="528"/>
      <c r="CE255" s="528"/>
      <c r="CF255" s="528"/>
      <c r="CG255" s="528"/>
      <c r="CH255" s="528"/>
      <c r="CI255" s="528"/>
      <c r="CJ255" s="515">
        <v>64340</v>
      </c>
      <c r="CK255" s="515">
        <v>32240</v>
      </c>
      <c r="CL255" s="515">
        <v>32240</v>
      </c>
      <c r="CM255" s="515">
        <v>32240</v>
      </c>
      <c r="CN255" s="515">
        <v>32240</v>
      </c>
      <c r="CO255" s="515">
        <v>32240</v>
      </c>
      <c r="CP255" s="515">
        <v>32240</v>
      </c>
      <c r="CQ255" s="515">
        <v>32240</v>
      </c>
      <c r="CR255" s="515">
        <v>32240</v>
      </c>
      <c r="CS255" s="515">
        <v>32240</v>
      </c>
      <c r="CT255" s="515">
        <v>32240</v>
      </c>
      <c r="CU255" s="515">
        <v>32240</v>
      </c>
      <c r="CV255" s="515">
        <v>32240</v>
      </c>
      <c r="CW255" s="515">
        <v>32240</v>
      </c>
      <c r="CX255" s="515">
        <v>32240</v>
      </c>
      <c r="CY255" s="515">
        <v>32240</v>
      </c>
      <c r="CZ255" s="515">
        <v>32240</v>
      </c>
      <c r="DA255" s="515">
        <v>32240</v>
      </c>
    </row>
    <row r="256" spans="1:105" s="135" customFormat="1" ht="42" customHeight="1" x14ac:dyDescent="0.25">
      <c r="A256" s="514"/>
      <c r="B256" s="514"/>
      <c r="C256" s="514"/>
      <c r="D256" s="514"/>
      <c r="E256" s="514"/>
      <c r="F256" s="514"/>
      <c r="G256" s="514"/>
      <c r="H256" s="516" t="s">
        <v>470</v>
      </c>
      <c r="I256" s="516" t="s">
        <v>470</v>
      </c>
      <c r="J256" s="516" t="s">
        <v>470</v>
      </c>
      <c r="K256" s="516" t="s">
        <v>470</v>
      </c>
      <c r="L256" s="516" t="s">
        <v>470</v>
      </c>
      <c r="M256" s="516" t="s">
        <v>470</v>
      </c>
      <c r="N256" s="516" t="s">
        <v>470</v>
      </c>
      <c r="O256" s="516" t="s">
        <v>470</v>
      </c>
      <c r="P256" s="516" t="s">
        <v>470</v>
      </c>
      <c r="Q256" s="516" t="s">
        <v>470</v>
      </c>
      <c r="R256" s="516" t="s">
        <v>470</v>
      </c>
      <c r="S256" s="516" t="s">
        <v>470</v>
      </c>
      <c r="T256" s="516" t="s">
        <v>470</v>
      </c>
      <c r="U256" s="516" t="s">
        <v>470</v>
      </c>
      <c r="V256" s="516" t="s">
        <v>470</v>
      </c>
      <c r="W256" s="516" t="s">
        <v>470</v>
      </c>
      <c r="X256" s="516" t="s">
        <v>470</v>
      </c>
      <c r="Y256" s="516" t="s">
        <v>470</v>
      </c>
      <c r="Z256" s="516" t="s">
        <v>470</v>
      </c>
      <c r="AA256" s="516" t="s">
        <v>470</v>
      </c>
      <c r="AB256" s="516" t="s">
        <v>470</v>
      </c>
      <c r="AC256" s="516" t="s">
        <v>470</v>
      </c>
      <c r="AD256" s="516" t="s">
        <v>470</v>
      </c>
      <c r="AE256" s="516" t="s">
        <v>470</v>
      </c>
      <c r="AF256" s="516" t="s">
        <v>470</v>
      </c>
      <c r="AG256" s="516" t="s">
        <v>470</v>
      </c>
      <c r="AH256" s="516" t="s">
        <v>470</v>
      </c>
      <c r="AI256" s="516" t="s">
        <v>470</v>
      </c>
      <c r="AJ256" s="516" t="s">
        <v>470</v>
      </c>
      <c r="AK256" s="516" t="s">
        <v>470</v>
      </c>
      <c r="AL256" s="516" t="s">
        <v>470</v>
      </c>
      <c r="AM256" s="516" t="s">
        <v>470</v>
      </c>
      <c r="AN256" s="516" t="s">
        <v>470</v>
      </c>
      <c r="AO256" s="516" t="s">
        <v>470</v>
      </c>
      <c r="AP256" s="516" t="s">
        <v>470</v>
      </c>
      <c r="AQ256" s="516" t="s">
        <v>470</v>
      </c>
      <c r="AR256" s="516" t="s">
        <v>470</v>
      </c>
      <c r="AS256" s="516" t="s">
        <v>470</v>
      </c>
      <c r="AT256" s="516" t="s">
        <v>470</v>
      </c>
      <c r="AU256" s="516" t="s">
        <v>470</v>
      </c>
      <c r="AV256" s="516" t="s">
        <v>470</v>
      </c>
      <c r="AW256" s="516" t="s">
        <v>470</v>
      </c>
      <c r="AX256" s="516" t="s">
        <v>470</v>
      </c>
      <c r="AY256" s="516" t="s">
        <v>470</v>
      </c>
      <c r="AZ256" s="516" t="s">
        <v>470</v>
      </c>
      <c r="BA256" s="516" t="s">
        <v>470</v>
      </c>
      <c r="BB256" s="516" t="s">
        <v>470</v>
      </c>
      <c r="BC256" s="516" t="s">
        <v>470</v>
      </c>
      <c r="BD256" s="513">
        <v>44</v>
      </c>
      <c r="BE256" s="513">
        <v>45</v>
      </c>
      <c r="BF256" s="513">
        <v>45</v>
      </c>
      <c r="BG256" s="513">
        <v>45</v>
      </c>
      <c r="BH256" s="513">
        <v>45</v>
      </c>
      <c r="BI256" s="513">
        <v>45</v>
      </c>
      <c r="BJ256" s="513">
        <v>45</v>
      </c>
      <c r="BK256" s="513">
        <v>45</v>
      </c>
      <c r="BL256" s="513">
        <v>45</v>
      </c>
      <c r="BM256" s="513">
        <v>45</v>
      </c>
      <c r="BN256" s="513">
        <v>45</v>
      </c>
      <c r="BO256" s="513">
        <v>45</v>
      </c>
      <c r="BP256" s="513">
        <v>45</v>
      </c>
      <c r="BQ256" s="513">
        <v>45</v>
      </c>
      <c r="BR256" s="513">
        <v>45</v>
      </c>
      <c r="BS256" s="513">
        <v>45</v>
      </c>
      <c r="BT256" s="528">
        <f t="shared" si="3"/>
        <v>306.81818181818181</v>
      </c>
      <c r="BU256" s="528"/>
      <c r="BV256" s="528"/>
      <c r="BW256" s="528"/>
      <c r="BX256" s="528"/>
      <c r="BY256" s="528"/>
      <c r="BZ256" s="528"/>
      <c r="CA256" s="528"/>
      <c r="CB256" s="528"/>
      <c r="CC256" s="528"/>
      <c r="CD256" s="528"/>
      <c r="CE256" s="528"/>
      <c r="CF256" s="528"/>
      <c r="CG256" s="528"/>
      <c r="CH256" s="528"/>
      <c r="CI256" s="528"/>
      <c r="CJ256" s="515">
        <v>13500</v>
      </c>
      <c r="CK256" s="515">
        <v>13500</v>
      </c>
      <c r="CL256" s="515">
        <v>13500</v>
      </c>
      <c r="CM256" s="515">
        <v>13500</v>
      </c>
      <c r="CN256" s="515">
        <v>13500</v>
      </c>
      <c r="CO256" s="515">
        <v>13500</v>
      </c>
      <c r="CP256" s="515">
        <v>13500</v>
      </c>
      <c r="CQ256" s="515">
        <v>13500</v>
      </c>
      <c r="CR256" s="515">
        <v>13500</v>
      </c>
      <c r="CS256" s="515">
        <v>13500</v>
      </c>
      <c r="CT256" s="515">
        <v>13500</v>
      </c>
      <c r="CU256" s="515">
        <v>13500</v>
      </c>
      <c r="CV256" s="515">
        <v>13500</v>
      </c>
      <c r="CW256" s="515">
        <v>13500</v>
      </c>
      <c r="CX256" s="515">
        <v>13500</v>
      </c>
      <c r="CY256" s="515">
        <v>13500</v>
      </c>
      <c r="CZ256" s="515">
        <v>13500</v>
      </c>
      <c r="DA256" s="515">
        <v>13500</v>
      </c>
    </row>
    <row r="257" spans="1:114" s="135" customFormat="1" ht="29.25" customHeight="1" x14ac:dyDescent="0.25">
      <c r="A257" s="514"/>
      <c r="B257" s="514"/>
      <c r="C257" s="514"/>
      <c r="D257" s="514"/>
      <c r="E257" s="514"/>
      <c r="F257" s="514"/>
      <c r="G257" s="514"/>
      <c r="H257" s="516" t="s">
        <v>471</v>
      </c>
      <c r="I257" s="516" t="s">
        <v>471</v>
      </c>
      <c r="J257" s="516" t="s">
        <v>471</v>
      </c>
      <c r="K257" s="516" t="s">
        <v>471</v>
      </c>
      <c r="L257" s="516" t="s">
        <v>471</v>
      </c>
      <c r="M257" s="516" t="s">
        <v>471</v>
      </c>
      <c r="N257" s="516" t="s">
        <v>471</v>
      </c>
      <c r="O257" s="516" t="s">
        <v>471</v>
      </c>
      <c r="P257" s="516" t="s">
        <v>471</v>
      </c>
      <c r="Q257" s="516" t="s">
        <v>471</v>
      </c>
      <c r="R257" s="516" t="s">
        <v>471</v>
      </c>
      <c r="S257" s="516" t="s">
        <v>471</v>
      </c>
      <c r="T257" s="516" t="s">
        <v>471</v>
      </c>
      <c r="U257" s="516" t="s">
        <v>471</v>
      </c>
      <c r="V257" s="516" t="s">
        <v>471</v>
      </c>
      <c r="W257" s="516" t="s">
        <v>471</v>
      </c>
      <c r="X257" s="516" t="s">
        <v>471</v>
      </c>
      <c r="Y257" s="516" t="s">
        <v>471</v>
      </c>
      <c r="Z257" s="516" t="s">
        <v>471</v>
      </c>
      <c r="AA257" s="516" t="s">
        <v>471</v>
      </c>
      <c r="AB257" s="516" t="s">
        <v>471</v>
      </c>
      <c r="AC257" s="516" t="s">
        <v>471</v>
      </c>
      <c r="AD257" s="516" t="s">
        <v>471</v>
      </c>
      <c r="AE257" s="516" t="s">
        <v>471</v>
      </c>
      <c r="AF257" s="516" t="s">
        <v>471</v>
      </c>
      <c r="AG257" s="516" t="s">
        <v>471</v>
      </c>
      <c r="AH257" s="516" t="s">
        <v>471</v>
      </c>
      <c r="AI257" s="516" t="s">
        <v>471</v>
      </c>
      <c r="AJ257" s="516" t="s">
        <v>471</v>
      </c>
      <c r="AK257" s="516" t="s">
        <v>471</v>
      </c>
      <c r="AL257" s="516" t="s">
        <v>471</v>
      </c>
      <c r="AM257" s="516" t="s">
        <v>471</v>
      </c>
      <c r="AN257" s="516" t="s">
        <v>471</v>
      </c>
      <c r="AO257" s="516" t="s">
        <v>471</v>
      </c>
      <c r="AP257" s="516" t="s">
        <v>471</v>
      </c>
      <c r="AQ257" s="516" t="s">
        <v>471</v>
      </c>
      <c r="AR257" s="516" t="s">
        <v>471</v>
      </c>
      <c r="AS257" s="516" t="s">
        <v>471</v>
      </c>
      <c r="AT257" s="516" t="s">
        <v>471</v>
      </c>
      <c r="AU257" s="516" t="s">
        <v>471</v>
      </c>
      <c r="AV257" s="516" t="s">
        <v>471</v>
      </c>
      <c r="AW257" s="516" t="s">
        <v>471</v>
      </c>
      <c r="AX257" s="516" t="s">
        <v>471</v>
      </c>
      <c r="AY257" s="516" t="s">
        <v>471</v>
      </c>
      <c r="AZ257" s="516" t="s">
        <v>471</v>
      </c>
      <c r="BA257" s="516" t="s">
        <v>471</v>
      </c>
      <c r="BB257" s="516" t="s">
        <v>471</v>
      </c>
      <c r="BC257" s="516" t="s">
        <v>471</v>
      </c>
      <c r="BD257" s="513">
        <v>76</v>
      </c>
      <c r="BE257" s="513">
        <v>76</v>
      </c>
      <c r="BF257" s="513">
        <v>76</v>
      </c>
      <c r="BG257" s="513">
        <v>76</v>
      </c>
      <c r="BH257" s="513">
        <v>76</v>
      </c>
      <c r="BI257" s="513">
        <v>76</v>
      </c>
      <c r="BJ257" s="513">
        <v>76</v>
      </c>
      <c r="BK257" s="513">
        <v>76</v>
      </c>
      <c r="BL257" s="513">
        <v>76</v>
      </c>
      <c r="BM257" s="513">
        <v>76</v>
      </c>
      <c r="BN257" s="513">
        <v>76</v>
      </c>
      <c r="BO257" s="513">
        <v>76</v>
      </c>
      <c r="BP257" s="513">
        <v>76</v>
      </c>
      <c r="BQ257" s="513">
        <v>76</v>
      </c>
      <c r="BR257" s="513">
        <v>76</v>
      </c>
      <c r="BS257" s="513">
        <v>76</v>
      </c>
      <c r="BT257" s="528">
        <f t="shared" si="3"/>
        <v>500</v>
      </c>
      <c r="BU257" s="528"/>
      <c r="BV257" s="528"/>
      <c r="BW257" s="528"/>
      <c r="BX257" s="528"/>
      <c r="BY257" s="528"/>
      <c r="BZ257" s="528"/>
      <c r="CA257" s="528"/>
      <c r="CB257" s="528"/>
      <c r="CC257" s="528"/>
      <c r="CD257" s="528"/>
      <c r="CE257" s="528"/>
      <c r="CF257" s="528"/>
      <c r="CG257" s="528"/>
      <c r="CH257" s="528"/>
      <c r="CI257" s="528"/>
      <c r="CJ257" s="515">
        <v>38000</v>
      </c>
      <c r="CK257" s="515">
        <v>38000</v>
      </c>
      <c r="CL257" s="515">
        <v>38000</v>
      </c>
      <c r="CM257" s="515">
        <v>38000</v>
      </c>
      <c r="CN257" s="515">
        <v>38000</v>
      </c>
      <c r="CO257" s="515">
        <v>38000</v>
      </c>
      <c r="CP257" s="515">
        <v>38000</v>
      </c>
      <c r="CQ257" s="515">
        <v>38000</v>
      </c>
      <c r="CR257" s="515">
        <v>38000</v>
      </c>
      <c r="CS257" s="515">
        <v>38000</v>
      </c>
      <c r="CT257" s="515">
        <v>38000</v>
      </c>
      <c r="CU257" s="515">
        <v>38000</v>
      </c>
      <c r="CV257" s="515">
        <v>38000</v>
      </c>
      <c r="CW257" s="515">
        <v>38000</v>
      </c>
      <c r="CX257" s="515">
        <v>38000</v>
      </c>
      <c r="CY257" s="515">
        <v>38000</v>
      </c>
      <c r="CZ257" s="515">
        <v>38000</v>
      </c>
      <c r="DA257" s="515">
        <v>38000</v>
      </c>
    </row>
    <row r="258" spans="1:114" s="135" customFormat="1" ht="12.75" customHeight="1" x14ac:dyDescent="0.25">
      <c r="A258" s="514"/>
      <c r="B258" s="514"/>
      <c r="C258" s="514"/>
      <c r="D258" s="514"/>
      <c r="E258" s="514"/>
      <c r="F258" s="514"/>
      <c r="G258" s="514"/>
      <c r="H258" s="516" t="s">
        <v>473</v>
      </c>
      <c r="I258" s="516" t="s">
        <v>473</v>
      </c>
      <c r="J258" s="516" t="s">
        <v>473</v>
      </c>
      <c r="K258" s="516" t="s">
        <v>473</v>
      </c>
      <c r="L258" s="516" t="s">
        <v>473</v>
      </c>
      <c r="M258" s="516" t="s">
        <v>473</v>
      </c>
      <c r="N258" s="516" t="s">
        <v>473</v>
      </c>
      <c r="O258" s="516" t="s">
        <v>473</v>
      </c>
      <c r="P258" s="516" t="s">
        <v>473</v>
      </c>
      <c r="Q258" s="516" t="s">
        <v>473</v>
      </c>
      <c r="R258" s="516" t="s">
        <v>473</v>
      </c>
      <c r="S258" s="516" t="s">
        <v>473</v>
      </c>
      <c r="T258" s="516" t="s">
        <v>473</v>
      </c>
      <c r="U258" s="516" t="s">
        <v>473</v>
      </c>
      <c r="V258" s="516" t="s">
        <v>473</v>
      </c>
      <c r="W258" s="516" t="s">
        <v>473</v>
      </c>
      <c r="X258" s="516" t="s">
        <v>473</v>
      </c>
      <c r="Y258" s="516" t="s">
        <v>473</v>
      </c>
      <c r="Z258" s="516" t="s">
        <v>473</v>
      </c>
      <c r="AA258" s="516" t="s">
        <v>473</v>
      </c>
      <c r="AB258" s="516" t="s">
        <v>473</v>
      </c>
      <c r="AC258" s="516" t="s">
        <v>473</v>
      </c>
      <c r="AD258" s="516" t="s">
        <v>473</v>
      </c>
      <c r="AE258" s="516" t="s">
        <v>473</v>
      </c>
      <c r="AF258" s="516" t="s">
        <v>473</v>
      </c>
      <c r="AG258" s="516" t="s">
        <v>473</v>
      </c>
      <c r="AH258" s="516" t="s">
        <v>473</v>
      </c>
      <c r="AI258" s="516" t="s">
        <v>473</v>
      </c>
      <c r="AJ258" s="516" t="s">
        <v>473</v>
      </c>
      <c r="AK258" s="516" t="s">
        <v>473</v>
      </c>
      <c r="AL258" s="516" t="s">
        <v>473</v>
      </c>
      <c r="AM258" s="516" t="s">
        <v>473</v>
      </c>
      <c r="AN258" s="516" t="s">
        <v>473</v>
      </c>
      <c r="AO258" s="516" t="s">
        <v>473</v>
      </c>
      <c r="AP258" s="516" t="s">
        <v>473</v>
      </c>
      <c r="AQ258" s="516" t="s">
        <v>473</v>
      </c>
      <c r="AR258" s="516" t="s">
        <v>473</v>
      </c>
      <c r="AS258" s="516" t="s">
        <v>473</v>
      </c>
      <c r="AT258" s="516" t="s">
        <v>473</v>
      </c>
      <c r="AU258" s="516" t="s">
        <v>473</v>
      </c>
      <c r="AV258" s="516" t="s">
        <v>473</v>
      </c>
      <c r="AW258" s="516" t="s">
        <v>473</v>
      </c>
      <c r="AX258" s="516" t="s">
        <v>473</v>
      </c>
      <c r="AY258" s="516" t="s">
        <v>473</v>
      </c>
      <c r="AZ258" s="516" t="s">
        <v>473</v>
      </c>
      <c r="BA258" s="516" t="s">
        <v>473</v>
      </c>
      <c r="BB258" s="516" t="s">
        <v>473</v>
      </c>
      <c r="BC258" s="516" t="s">
        <v>473</v>
      </c>
      <c r="BD258" s="513">
        <v>45</v>
      </c>
      <c r="BE258" s="513">
        <v>15</v>
      </c>
      <c r="BF258" s="513">
        <v>15</v>
      </c>
      <c r="BG258" s="513">
        <v>15</v>
      </c>
      <c r="BH258" s="513">
        <v>15</v>
      </c>
      <c r="BI258" s="513">
        <v>15</v>
      </c>
      <c r="BJ258" s="513">
        <v>15</v>
      </c>
      <c r="BK258" s="513">
        <v>15</v>
      </c>
      <c r="BL258" s="513">
        <v>15</v>
      </c>
      <c r="BM258" s="513">
        <v>15</v>
      </c>
      <c r="BN258" s="513">
        <v>15</v>
      </c>
      <c r="BO258" s="513">
        <v>15</v>
      </c>
      <c r="BP258" s="513">
        <v>15</v>
      </c>
      <c r="BQ258" s="513">
        <v>15</v>
      </c>
      <c r="BR258" s="513">
        <v>15</v>
      </c>
      <c r="BS258" s="513">
        <v>15</v>
      </c>
      <c r="BT258" s="528">
        <f t="shared" si="3"/>
        <v>700</v>
      </c>
      <c r="BU258" s="528"/>
      <c r="BV258" s="528"/>
      <c r="BW258" s="528"/>
      <c r="BX258" s="528"/>
      <c r="BY258" s="528"/>
      <c r="BZ258" s="528"/>
      <c r="CA258" s="528"/>
      <c r="CB258" s="528"/>
      <c r="CC258" s="528"/>
      <c r="CD258" s="528"/>
      <c r="CE258" s="528"/>
      <c r="CF258" s="528"/>
      <c r="CG258" s="528"/>
      <c r="CH258" s="528"/>
      <c r="CI258" s="528"/>
      <c r="CJ258" s="515">
        <v>31500</v>
      </c>
      <c r="CK258" s="515">
        <v>10410</v>
      </c>
      <c r="CL258" s="515">
        <v>10410</v>
      </c>
      <c r="CM258" s="515">
        <v>10410</v>
      </c>
      <c r="CN258" s="515">
        <v>10410</v>
      </c>
      <c r="CO258" s="515">
        <v>10410</v>
      </c>
      <c r="CP258" s="515">
        <v>10410</v>
      </c>
      <c r="CQ258" s="515">
        <v>10410</v>
      </c>
      <c r="CR258" s="515">
        <v>10410</v>
      </c>
      <c r="CS258" s="515">
        <v>10410</v>
      </c>
      <c r="CT258" s="515">
        <v>10410</v>
      </c>
      <c r="CU258" s="515">
        <v>10410</v>
      </c>
      <c r="CV258" s="515">
        <v>10410</v>
      </c>
      <c r="CW258" s="515">
        <v>10410</v>
      </c>
      <c r="CX258" s="515">
        <v>10410</v>
      </c>
      <c r="CY258" s="515">
        <v>10410</v>
      </c>
      <c r="CZ258" s="515">
        <v>10410</v>
      </c>
      <c r="DA258" s="515">
        <v>10410</v>
      </c>
    </row>
    <row r="259" spans="1:114" s="136" customFormat="1" ht="12.75" customHeight="1" x14ac:dyDescent="0.25">
      <c r="A259" s="514"/>
      <c r="B259" s="514"/>
      <c r="C259" s="514"/>
      <c r="D259" s="514"/>
      <c r="E259" s="514"/>
      <c r="F259" s="514"/>
      <c r="G259" s="514"/>
      <c r="H259" s="516"/>
      <c r="I259" s="516"/>
      <c r="J259" s="516"/>
      <c r="K259" s="516"/>
      <c r="L259" s="516"/>
      <c r="M259" s="516"/>
      <c r="N259" s="516"/>
      <c r="O259" s="516"/>
      <c r="P259" s="516"/>
      <c r="Q259" s="516"/>
      <c r="R259" s="516"/>
      <c r="S259" s="516"/>
      <c r="T259" s="516"/>
      <c r="U259" s="516"/>
      <c r="V259" s="516"/>
      <c r="W259" s="516"/>
      <c r="X259" s="516"/>
      <c r="Y259" s="516"/>
      <c r="Z259" s="516"/>
      <c r="AA259" s="516"/>
      <c r="AB259" s="516"/>
      <c r="AC259" s="516"/>
      <c r="AD259" s="516"/>
      <c r="AE259" s="516"/>
      <c r="AF259" s="516"/>
      <c r="AG259" s="516"/>
      <c r="AH259" s="516"/>
      <c r="AI259" s="516"/>
      <c r="AJ259" s="516"/>
      <c r="AK259" s="516"/>
      <c r="AL259" s="516"/>
      <c r="AM259" s="516"/>
      <c r="AN259" s="516"/>
      <c r="AO259" s="516"/>
      <c r="AP259" s="516"/>
      <c r="AQ259" s="516"/>
      <c r="AR259" s="516"/>
      <c r="AS259" s="516"/>
      <c r="AT259" s="516"/>
      <c r="AU259" s="516"/>
      <c r="AV259" s="516"/>
      <c r="AW259" s="516"/>
      <c r="AX259" s="516"/>
      <c r="AY259" s="516"/>
      <c r="AZ259" s="516"/>
      <c r="BA259" s="516"/>
      <c r="BB259" s="516"/>
      <c r="BC259" s="516"/>
      <c r="BD259" s="513"/>
      <c r="BE259" s="513"/>
      <c r="BF259" s="513"/>
      <c r="BG259" s="513"/>
      <c r="BH259" s="513"/>
      <c r="BI259" s="513"/>
      <c r="BJ259" s="513"/>
      <c r="BK259" s="513"/>
      <c r="BL259" s="513"/>
      <c r="BM259" s="513"/>
      <c r="BN259" s="513"/>
      <c r="BO259" s="513"/>
      <c r="BP259" s="513"/>
      <c r="BQ259" s="513"/>
      <c r="BR259" s="513"/>
      <c r="BS259" s="513"/>
      <c r="BT259" s="513"/>
      <c r="BU259" s="513"/>
      <c r="BV259" s="513"/>
      <c r="BW259" s="513"/>
      <c r="BX259" s="513"/>
      <c r="BY259" s="513"/>
      <c r="BZ259" s="513"/>
      <c r="CA259" s="513"/>
      <c r="CB259" s="513"/>
      <c r="CC259" s="513"/>
      <c r="CD259" s="513"/>
      <c r="CE259" s="513"/>
      <c r="CF259" s="513"/>
      <c r="CG259" s="513"/>
      <c r="CH259" s="513"/>
      <c r="CI259" s="513"/>
      <c r="CJ259" s="513"/>
      <c r="CK259" s="513"/>
      <c r="CL259" s="513"/>
      <c r="CM259" s="513"/>
      <c r="CN259" s="513"/>
      <c r="CO259" s="513"/>
      <c r="CP259" s="513"/>
      <c r="CQ259" s="513"/>
      <c r="CR259" s="513"/>
      <c r="CS259" s="513"/>
      <c r="CT259" s="513"/>
      <c r="CU259" s="513"/>
      <c r="CV259" s="513"/>
      <c r="CW259" s="513"/>
      <c r="CX259" s="513"/>
      <c r="CY259" s="513"/>
      <c r="CZ259" s="513"/>
      <c r="DA259" s="513"/>
    </row>
    <row r="260" spans="1:114" s="136" customFormat="1" ht="12.75" customHeight="1" x14ac:dyDescent="0.25">
      <c r="A260" s="514"/>
      <c r="B260" s="514"/>
      <c r="C260" s="514"/>
      <c r="D260" s="514"/>
      <c r="E260" s="514"/>
      <c r="F260" s="514"/>
      <c r="G260" s="514"/>
      <c r="H260" s="518" t="s">
        <v>268</v>
      </c>
      <c r="I260" s="518"/>
      <c r="J260" s="518"/>
      <c r="K260" s="518"/>
      <c r="L260" s="518"/>
      <c r="M260" s="518"/>
      <c r="N260" s="518"/>
      <c r="O260" s="518"/>
      <c r="P260" s="518"/>
      <c r="Q260" s="518"/>
      <c r="R260" s="518"/>
      <c r="S260" s="518"/>
      <c r="T260" s="518"/>
      <c r="U260" s="518"/>
      <c r="V260" s="518"/>
      <c r="W260" s="518"/>
      <c r="X260" s="518"/>
      <c r="Y260" s="518"/>
      <c r="Z260" s="518"/>
      <c r="AA260" s="518"/>
      <c r="AB260" s="518"/>
      <c r="AC260" s="518"/>
      <c r="AD260" s="518"/>
      <c r="AE260" s="518"/>
      <c r="AF260" s="518"/>
      <c r="AG260" s="518"/>
      <c r="AH260" s="518"/>
      <c r="AI260" s="518"/>
      <c r="AJ260" s="518"/>
      <c r="AK260" s="518"/>
      <c r="AL260" s="518"/>
      <c r="AM260" s="518"/>
      <c r="AN260" s="518"/>
      <c r="AO260" s="518"/>
      <c r="AP260" s="518"/>
      <c r="AQ260" s="518"/>
      <c r="AR260" s="518"/>
      <c r="AS260" s="518"/>
      <c r="AT260" s="518"/>
      <c r="AU260" s="518"/>
      <c r="AV260" s="518"/>
      <c r="AW260" s="518"/>
      <c r="AX260" s="518"/>
      <c r="AY260" s="518"/>
      <c r="AZ260" s="518"/>
      <c r="BA260" s="518"/>
      <c r="BB260" s="518"/>
      <c r="BC260" s="519"/>
      <c r="BD260" s="513"/>
      <c r="BE260" s="513"/>
      <c r="BF260" s="513"/>
      <c r="BG260" s="513"/>
      <c r="BH260" s="513"/>
      <c r="BI260" s="513"/>
      <c r="BJ260" s="513"/>
      <c r="BK260" s="513"/>
      <c r="BL260" s="513"/>
      <c r="BM260" s="513"/>
      <c r="BN260" s="513"/>
      <c r="BO260" s="513"/>
      <c r="BP260" s="513"/>
      <c r="BQ260" s="513"/>
      <c r="BR260" s="513"/>
      <c r="BS260" s="513"/>
      <c r="BT260" s="513" t="s">
        <v>7</v>
      </c>
      <c r="BU260" s="513"/>
      <c r="BV260" s="513"/>
      <c r="BW260" s="513"/>
      <c r="BX260" s="513"/>
      <c r="BY260" s="513"/>
      <c r="BZ260" s="513"/>
      <c r="CA260" s="513"/>
      <c r="CB260" s="513"/>
      <c r="CC260" s="513"/>
      <c r="CD260" s="513"/>
      <c r="CE260" s="513"/>
      <c r="CF260" s="513"/>
      <c r="CG260" s="513"/>
      <c r="CH260" s="513"/>
      <c r="CI260" s="513"/>
      <c r="CJ260" s="528">
        <f>CJ235+CJ236+CJ237+CJ238+CJ239+CJ240+CJ241+CJ242+CJ243+CJ244+CJ245+CJ246+CJ247+CJ248+CJ249+CJ250+CJ251+CJ252+CJ253+CJ254+CJ255+CJ256+CJ257+CJ258</f>
        <v>6936457</v>
      </c>
      <c r="CK260" s="513"/>
      <c r="CL260" s="513"/>
      <c r="CM260" s="513"/>
      <c r="CN260" s="513"/>
      <c r="CO260" s="513"/>
      <c r="CP260" s="513"/>
      <c r="CQ260" s="513"/>
      <c r="CR260" s="513"/>
      <c r="CS260" s="513"/>
      <c r="CT260" s="513"/>
      <c r="CU260" s="513"/>
      <c r="CV260" s="513"/>
      <c r="CW260" s="513"/>
      <c r="CX260" s="513"/>
      <c r="CY260" s="513"/>
      <c r="CZ260" s="513"/>
      <c r="DA260" s="513"/>
      <c r="DJ260" s="148"/>
    </row>
    <row r="261" spans="1:114" ht="12.75" customHeight="1" x14ac:dyDescent="0.25"/>
    <row r="262" spans="1:114" ht="12.75" customHeight="1" x14ac:dyDescent="0.25">
      <c r="DJ262" s="147">
        <f>CJ10+CJ18+CJ55+CJ103+CL134+CJ142+CL160+CJ202+CJ229+CJ260+CJ168</f>
        <v>15577290</v>
      </c>
    </row>
    <row r="263" spans="1:114" ht="15" customHeight="1" x14ac:dyDescent="0.25"/>
    <row r="264" spans="1:114" ht="15" customHeight="1" x14ac:dyDescent="0.25"/>
  </sheetData>
  <mergeCells count="919">
    <mergeCell ref="A149:G149"/>
    <mergeCell ref="H149:BC149"/>
    <mergeCell ref="BD149:BS149"/>
    <mergeCell ref="BT149:CI149"/>
    <mergeCell ref="CJ149:DA149"/>
    <mergeCell ref="A150:G150"/>
    <mergeCell ref="H150:BC150"/>
    <mergeCell ref="BD150:BS150"/>
    <mergeCell ref="BT150:CI150"/>
    <mergeCell ref="CJ150:DA150"/>
    <mergeCell ref="A147:G147"/>
    <mergeCell ref="H147:BC147"/>
    <mergeCell ref="BD147:BS147"/>
    <mergeCell ref="BT147:CI147"/>
    <mergeCell ref="CJ147:DA147"/>
    <mergeCell ref="A148:G148"/>
    <mergeCell ref="H148:BC148"/>
    <mergeCell ref="BD148:BS148"/>
    <mergeCell ref="BT148:CI148"/>
    <mergeCell ref="CJ148:DA148"/>
    <mergeCell ref="A115:G115"/>
    <mergeCell ref="H115:BC115"/>
    <mergeCell ref="BD115:BS115"/>
    <mergeCell ref="BT115:CI115"/>
    <mergeCell ref="CJ115:DA115"/>
    <mergeCell ref="DJ144:DQ144"/>
    <mergeCell ref="A146:G146"/>
    <mergeCell ref="H146:BC146"/>
    <mergeCell ref="BD146:BS146"/>
    <mergeCell ref="BT146:CI146"/>
    <mergeCell ref="CJ146:DA146"/>
    <mergeCell ref="A144:AW144"/>
    <mergeCell ref="AX144:DA144"/>
    <mergeCell ref="A130:G130"/>
    <mergeCell ref="H130:AO130"/>
    <mergeCell ref="AP130:BE130"/>
    <mergeCell ref="BF130:BU130"/>
    <mergeCell ref="BV130:CK130"/>
    <mergeCell ref="CL130:DA130"/>
    <mergeCell ref="H141:BC141"/>
    <mergeCell ref="BD141:BS141"/>
    <mergeCell ref="BT141:CI141"/>
    <mergeCell ref="CJ141:DA141"/>
    <mergeCell ref="A142:G142"/>
    <mergeCell ref="A113:G113"/>
    <mergeCell ref="H113:BC113"/>
    <mergeCell ref="BD113:BS113"/>
    <mergeCell ref="BT113:CI113"/>
    <mergeCell ref="CJ113:DA113"/>
    <mergeCell ref="A114:G114"/>
    <mergeCell ref="H114:BC114"/>
    <mergeCell ref="BD114:BS114"/>
    <mergeCell ref="BT114:CI114"/>
    <mergeCell ref="CJ114:DA114"/>
    <mergeCell ref="A67:G67"/>
    <mergeCell ref="H67:BC67"/>
    <mergeCell ref="BD67:BS67"/>
    <mergeCell ref="BT67:CI67"/>
    <mergeCell ref="CJ67:DA67"/>
    <mergeCell ref="A59:F59"/>
    <mergeCell ref="A105:DA105"/>
    <mergeCell ref="DG105:DN105"/>
    <mergeCell ref="X107:DA107"/>
    <mergeCell ref="A66:G66"/>
    <mergeCell ref="H66:BC66"/>
    <mergeCell ref="BD66:BS66"/>
    <mergeCell ref="BT66:CI66"/>
    <mergeCell ref="CJ66:DA66"/>
    <mergeCell ref="A64:G64"/>
    <mergeCell ref="H64:BC64"/>
    <mergeCell ref="BD64:BS64"/>
    <mergeCell ref="BT64:CI64"/>
    <mergeCell ref="CJ64:DA64"/>
    <mergeCell ref="A65:G65"/>
    <mergeCell ref="H65:BC65"/>
    <mergeCell ref="BD65:BS65"/>
    <mergeCell ref="BT65:CI65"/>
    <mergeCell ref="CJ65:DA65"/>
    <mergeCell ref="A57:DA57"/>
    <mergeCell ref="DH57:DN57"/>
    <mergeCell ref="X59:DA59"/>
    <mergeCell ref="A61:AO61"/>
    <mergeCell ref="AP61:DA61"/>
    <mergeCell ref="A63:G63"/>
    <mergeCell ref="H63:BC63"/>
    <mergeCell ref="BD63:BS63"/>
    <mergeCell ref="BT63:CI63"/>
    <mergeCell ref="CJ63:DA63"/>
    <mergeCell ref="A244:G244"/>
    <mergeCell ref="H244:BC244"/>
    <mergeCell ref="BD244:BS244"/>
    <mergeCell ref="BT244:CI244"/>
    <mergeCell ref="CJ244:DA244"/>
    <mergeCell ref="A241:G241"/>
    <mergeCell ref="H241:BC241"/>
    <mergeCell ref="BD241:BS241"/>
    <mergeCell ref="CJ243:DA243"/>
    <mergeCell ref="BT243:CI243"/>
    <mergeCell ref="BD243:BS243"/>
    <mergeCell ref="H243:BC243"/>
    <mergeCell ref="A243:G243"/>
    <mergeCell ref="A242:G242"/>
    <mergeCell ref="H242:BC242"/>
    <mergeCell ref="BD242:BS242"/>
    <mergeCell ref="BT242:CI242"/>
    <mergeCell ref="CJ242:DA242"/>
    <mergeCell ref="BT241:CI241"/>
    <mergeCell ref="CJ241:DA241"/>
    <mergeCell ref="A224:G224"/>
    <mergeCell ref="H224:BS224"/>
    <mergeCell ref="BT224:CI224"/>
    <mergeCell ref="CJ224:DA224"/>
    <mergeCell ref="A212:G212"/>
    <mergeCell ref="H212:BS212"/>
    <mergeCell ref="BT212:CI212"/>
    <mergeCell ref="CJ212:DA212"/>
    <mergeCell ref="A211:G211"/>
    <mergeCell ref="H211:BS211"/>
    <mergeCell ref="BT211:CI211"/>
    <mergeCell ref="CJ211:DA211"/>
    <mergeCell ref="A219:G219"/>
    <mergeCell ref="H219:BS219"/>
    <mergeCell ref="BT219:CI219"/>
    <mergeCell ref="CJ219:DA219"/>
    <mergeCell ref="A220:G220"/>
    <mergeCell ref="H220:BS220"/>
    <mergeCell ref="BT220:CI220"/>
    <mergeCell ref="A218:G218"/>
    <mergeCell ref="H218:BS218"/>
    <mergeCell ref="BT218:CI218"/>
    <mergeCell ref="CJ218:DA218"/>
    <mergeCell ref="A216:G216"/>
    <mergeCell ref="DI204:DO204"/>
    <mergeCell ref="DJ231:DQ231"/>
    <mergeCell ref="DH2:DO2"/>
    <mergeCell ref="DH12:DL12"/>
    <mergeCell ref="DH42:DN42"/>
    <mergeCell ref="DG69:DM69"/>
    <mergeCell ref="DG93:DN93"/>
    <mergeCell ref="DK117:DP117"/>
    <mergeCell ref="DJ136:DQ136"/>
    <mergeCell ref="DI152:DO152"/>
    <mergeCell ref="DH170:DN170"/>
    <mergeCell ref="A231:DA231"/>
    <mergeCell ref="A223:G223"/>
    <mergeCell ref="H223:BS223"/>
    <mergeCell ref="BT223:CI223"/>
    <mergeCell ref="CJ223:DA223"/>
    <mergeCell ref="A226:G226"/>
    <mergeCell ref="H226:BS226"/>
    <mergeCell ref="A257:G257"/>
    <mergeCell ref="H257:BC257"/>
    <mergeCell ref="BD257:BS257"/>
    <mergeCell ref="BT257:CI257"/>
    <mergeCell ref="CJ257:DA257"/>
    <mergeCell ref="A255:G255"/>
    <mergeCell ref="H255:BC255"/>
    <mergeCell ref="BD255:BS255"/>
    <mergeCell ref="BT255:CI255"/>
    <mergeCell ref="CJ255:DA255"/>
    <mergeCell ref="A256:G256"/>
    <mergeCell ref="H256:BC256"/>
    <mergeCell ref="BD256:BS256"/>
    <mergeCell ref="BT256:CI256"/>
    <mergeCell ref="CJ256:DA256"/>
    <mergeCell ref="A253:G253"/>
    <mergeCell ref="H253:BC253"/>
    <mergeCell ref="A260:G260"/>
    <mergeCell ref="H260:BC260"/>
    <mergeCell ref="BD260:BS260"/>
    <mergeCell ref="BT260:CI260"/>
    <mergeCell ref="CJ260:DA260"/>
    <mergeCell ref="A258:G258"/>
    <mergeCell ref="H258:BC258"/>
    <mergeCell ref="BD258:BS258"/>
    <mergeCell ref="BT258:CI258"/>
    <mergeCell ref="CJ258:DA258"/>
    <mergeCell ref="A259:G259"/>
    <mergeCell ref="H259:BC259"/>
    <mergeCell ref="BD259:BS259"/>
    <mergeCell ref="BT259:CI259"/>
    <mergeCell ref="CJ259:DA259"/>
    <mergeCell ref="BD253:BS253"/>
    <mergeCell ref="BT253:CI253"/>
    <mergeCell ref="CJ253:DA253"/>
    <mergeCell ref="A254:G254"/>
    <mergeCell ref="H254:BC254"/>
    <mergeCell ref="BD254:BS254"/>
    <mergeCell ref="BT254:CI254"/>
    <mergeCell ref="CJ254:DA254"/>
    <mergeCell ref="A251:G251"/>
    <mergeCell ref="H251:BC251"/>
    <mergeCell ref="BD251:BS251"/>
    <mergeCell ref="BT251:CI251"/>
    <mergeCell ref="CJ251:DA251"/>
    <mergeCell ref="A252:G252"/>
    <mergeCell ref="H252:BC252"/>
    <mergeCell ref="BD252:BS252"/>
    <mergeCell ref="BT252:CI252"/>
    <mergeCell ref="CJ252:DA252"/>
    <mergeCell ref="A249:G249"/>
    <mergeCell ref="H249:BC249"/>
    <mergeCell ref="BD249:BS249"/>
    <mergeCell ref="BT249:CI249"/>
    <mergeCell ref="CJ249:DA249"/>
    <mergeCell ref="A250:G250"/>
    <mergeCell ref="H250:BC250"/>
    <mergeCell ref="BD250:BS250"/>
    <mergeCell ref="BT250:CI250"/>
    <mergeCell ref="CJ250:DA250"/>
    <mergeCell ref="A248:G248"/>
    <mergeCell ref="H248:BC248"/>
    <mergeCell ref="BD248:BS248"/>
    <mergeCell ref="BT248:CI248"/>
    <mergeCell ref="CJ248:DA248"/>
    <mergeCell ref="A245:G245"/>
    <mergeCell ref="H245:BC245"/>
    <mergeCell ref="BD245:BS245"/>
    <mergeCell ref="BT245:CI245"/>
    <mergeCell ref="CJ245:DA245"/>
    <mergeCell ref="A246:G246"/>
    <mergeCell ref="H246:BC246"/>
    <mergeCell ref="BD246:BS246"/>
    <mergeCell ref="BT246:CI246"/>
    <mergeCell ref="CJ246:DA246"/>
    <mergeCell ref="A247:G247"/>
    <mergeCell ref="H247:BC247"/>
    <mergeCell ref="BD247:BS247"/>
    <mergeCell ref="BT247:CI247"/>
    <mergeCell ref="CJ247:DA247"/>
    <mergeCell ref="A237:G237"/>
    <mergeCell ref="H237:BC237"/>
    <mergeCell ref="BD237:BS237"/>
    <mergeCell ref="BT237:CI237"/>
    <mergeCell ref="CJ237:DA237"/>
    <mergeCell ref="A240:G240"/>
    <mergeCell ref="H240:BC240"/>
    <mergeCell ref="BD240:BS240"/>
    <mergeCell ref="BT240:CI240"/>
    <mergeCell ref="CJ240:DA240"/>
    <mergeCell ref="A238:G238"/>
    <mergeCell ref="H238:BC238"/>
    <mergeCell ref="BD238:BS238"/>
    <mergeCell ref="BT238:CI238"/>
    <mergeCell ref="CJ238:DA238"/>
    <mergeCell ref="A239:G239"/>
    <mergeCell ref="H239:BC239"/>
    <mergeCell ref="BD239:BS239"/>
    <mergeCell ref="BT239:CI239"/>
    <mergeCell ref="CJ239:DA239"/>
    <mergeCell ref="A235:G235"/>
    <mergeCell ref="H235:BC235"/>
    <mergeCell ref="BD235:BS235"/>
    <mergeCell ref="BT235:CI235"/>
    <mergeCell ref="CJ235:DA235"/>
    <mergeCell ref="A236:G236"/>
    <mergeCell ref="H236:BC236"/>
    <mergeCell ref="BD236:BS236"/>
    <mergeCell ref="BT236:CI236"/>
    <mergeCell ref="CJ236:DA236"/>
    <mergeCell ref="A234:G234"/>
    <mergeCell ref="H234:BC234"/>
    <mergeCell ref="BD234:BS234"/>
    <mergeCell ref="BT234:CI234"/>
    <mergeCell ref="CJ234:DA234"/>
    <mergeCell ref="A233:G233"/>
    <mergeCell ref="H233:BC233"/>
    <mergeCell ref="BD233:BS233"/>
    <mergeCell ref="BT233:CI233"/>
    <mergeCell ref="CJ233:DA233"/>
    <mergeCell ref="A225:G225"/>
    <mergeCell ref="H225:BS225"/>
    <mergeCell ref="BT225:CI225"/>
    <mergeCell ref="CJ225:DA225"/>
    <mergeCell ref="A228:G228"/>
    <mergeCell ref="H228:BS228"/>
    <mergeCell ref="BT228:CI228"/>
    <mergeCell ref="CJ228:DA228"/>
    <mergeCell ref="A229:G229"/>
    <mergeCell ref="H229:BS229"/>
    <mergeCell ref="BT229:CI229"/>
    <mergeCell ref="CJ229:DA229"/>
    <mergeCell ref="BT226:CI226"/>
    <mergeCell ref="CJ226:DA226"/>
    <mergeCell ref="A227:G227"/>
    <mergeCell ref="H227:BS227"/>
    <mergeCell ref="BT227:CI227"/>
    <mergeCell ref="CJ227:DA227"/>
    <mergeCell ref="CJ220:DA220"/>
    <mergeCell ref="A222:G222"/>
    <mergeCell ref="H222:BS222"/>
    <mergeCell ref="BT222:CI222"/>
    <mergeCell ref="CJ222:DA222"/>
    <mergeCell ref="A221:G221"/>
    <mergeCell ref="H221:BS221"/>
    <mergeCell ref="BT221:CI221"/>
    <mergeCell ref="CJ221:DA221"/>
    <mergeCell ref="A206:G206"/>
    <mergeCell ref="BT206:CI206"/>
    <mergeCell ref="CJ206:DA206"/>
    <mergeCell ref="A207:G207"/>
    <mergeCell ref="BT207:CI207"/>
    <mergeCell ref="CJ207:DA207"/>
    <mergeCell ref="H206:BS206"/>
    <mergeCell ref="H207:BS207"/>
    <mergeCell ref="BT201:CI201"/>
    <mergeCell ref="A202:G202"/>
    <mergeCell ref="H202:BC202"/>
    <mergeCell ref="BD202:BS202"/>
    <mergeCell ref="BT202:CI202"/>
    <mergeCell ref="CJ202:DA202"/>
    <mergeCell ref="A204:DA204"/>
    <mergeCell ref="A201:G201"/>
    <mergeCell ref="H201:BC201"/>
    <mergeCell ref="BD201:BS201"/>
    <mergeCell ref="A217:G217"/>
    <mergeCell ref="H217:BS217"/>
    <mergeCell ref="BT217:CI217"/>
    <mergeCell ref="CJ217:DA217"/>
    <mergeCell ref="H216:BS216"/>
    <mergeCell ref="BT209:CI209"/>
    <mergeCell ref="CJ209:DA209"/>
    <mergeCell ref="H208:BS208"/>
    <mergeCell ref="H209:BS209"/>
    <mergeCell ref="H210:BS210"/>
    <mergeCell ref="BT216:CI216"/>
    <mergeCell ref="CJ216:DA216"/>
    <mergeCell ref="H200:BC200"/>
    <mergeCell ref="BD200:BS200"/>
    <mergeCell ref="BT200:CI200"/>
    <mergeCell ref="A196:G196"/>
    <mergeCell ref="BT196:CI196"/>
    <mergeCell ref="CJ196:DA196"/>
    <mergeCell ref="A199:G199"/>
    <mergeCell ref="H199:BC199"/>
    <mergeCell ref="BD199:BS199"/>
    <mergeCell ref="BT199:CI199"/>
    <mergeCell ref="CJ199:DA199"/>
    <mergeCell ref="A197:G197"/>
    <mergeCell ref="H197:BC197"/>
    <mergeCell ref="BD197:BS197"/>
    <mergeCell ref="BT197:CI197"/>
    <mergeCell ref="CJ197:DA197"/>
    <mergeCell ref="A198:G198"/>
    <mergeCell ref="H198:BC198"/>
    <mergeCell ref="BD198:BS198"/>
    <mergeCell ref="BT198:CI198"/>
    <mergeCell ref="CJ198:DA198"/>
    <mergeCell ref="A177:G177"/>
    <mergeCell ref="H177:BC177"/>
    <mergeCell ref="BD177:BS177"/>
    <mergeCell ref="BT177:CI177"/>
    <mergeCell ref="H178:BC178"/>
    <mergeCell ref="BD178:BS178"/>
    <mergeCell ref="A200:G200"/>
    <mergeCell ref="CJ201:DA201"/>
    <mergeCell ref="BD181:BS181"/>
    <mergeCell ref="H182:BC182"/>
    <mergeCell ref="BD182:BS182"/>
    <mergeCell ref="H185:BC185"/>
    <mergeCell ref="BD185:BS185"/>
    <mergeCell ref="H186:BC186"/>
    <mergeCell ref="BD186:BS186"/>
    <mergeCell ref="CJ200:DA200"/>
    <mergeCell ref="BT195:CI195"/>
    <mergeCell ref="CJ195:DA195"/>
    <mergeCell ref="BT190:CI190"/>
    <mergeCell ref="CJ190:DA190"/>
    <mergeCell ref="BT191:CI191"/>
    <mergeCell ref="CJ191:DA191"/>
    <mergeCell ref="H191:BC191"/>
    <mergeCell ref="BD191:BS191"/>
    <mergeCell ref="A175:G175"/>
    <mergeCell ref="H175:BC175"/>
    <mergeCell ref="BD175:BS175"/>
    <mergeCell ref="BT175:CI175"/>
    <mergeCell ref="CJ175:DA175"/>
    <mergeCell ref="A176:G176"/>
    <mergeCell ref="H176:BC176"/>
    <mergeCell ref="BD176:BS176"/>
    <mergeCell ref="BT176:CI176"/>
    <mergeCell ref="CJ176:DA176"/>
    <mergeCell ref="A127:G127"/>
    <mergeCell ref="H127:AO127"/>
    <mergeCell ref="AP127:BE127"/>
    <mergeCell ref="BF127:BU127"/>
    <mergeCell ref="BV127:CK127"/>
    <mergeCell ref="CL127:DA127"/>
    <mergeCell ref="CL134:DA134"/>
    <mergeCell ref="A152:DA152"/>
    <mergeCell ref="H154:AO154"/>
    <mergeCell ref="AP154:BE154"/>
    <mergeCell ref="BF154:BU154"/>
    <mergeCell ref="BV154:CK154"/>
    <mergeCell ref="CL154:DA154"/>
    <mergeCell ref="H129:AO129"/>
    <mergeCell ref="AP129:BE129"/>
    <mergeCell ref="BF129:BU129"/>
    <mergeCell ref="BV129:CK129"/>
    <mergeCell ref="CL129:DA129"/>
    <mergeCell ref="H131:AO131"/>
    <mergeCell ref="AP131:BE131"/>
    <mergeCell ref="BF131:BU131"/>
    <mergeCell ref="BV131:CK131"/>
    <mergeCell ref="CL131:DA131"/>
    <mergeCell ref="A154:G154"/>
    <mergeCell ref="CJ102:DA102"/>
    <mergeCell ref="H103:BC103"/>
    <mergeCell ref="BD103:BS103"/>
    <mergeCell ref="BT103:CI103"/>
    <mergeCell ref="CJ103:DA103"/>
    <mergeCell ref="A123:DA123"/>
    <mergeCell ref="A126:G126"/>
    <mergeCell ref="H126:AO126"/>
    <mergeCell ref="AP126:BE126"/>
    <mergeCell ref="BF126:BU126"/>
    <mergeCell ref="BV126:CK126"/>
    <mergeCell ref="CL126:DA126"/>
    <mergeCell ref="A109:AO109"/>
    <mergeCell ref="AP109:DA109"/>
    <mergeCell ref="A111:G111"/>
    <mergeCell ref="H111:BC111"/>
    <mergeCell ref="BD111:BS111"/>
    <mergeCell ref="BT111:CI111"/>
    <mergeCell ref="CJ111:DA111"/>
    <mergeCell ref="A112:G112"/>
    <mergeCell ref="H112:BC112"/>
    <mergeCell ref="BD112:BS112"/>
    <mergeCell ref="BT112:CI112"/>
    <mergeCell ref="CJ112:DA112"/>
    <mergeCell ref="A90:G90"/>
    <mergeCell ref="H90:BC90"/>
    <mergeCell ref="BD90:BS90"/>
    <mergeCell ref="BT90:CI90"/>
    <mergeCell ref="CJ90:DA90"/>
    <mergeCell ref="BT100:CI100"/>
    <mergeCell ref="CJ100:DA100"/>
    <mergeCell ref="H101:BC101"/>
    <mergeCell ref="BD101:BS101"/>
    <mergeCell ref="BT101:CI101"/>
    <mergeCell ref="CJ101:DA101"/>
    <mergeCell ref="A101:G101"/>
    <mergeCell ref="A100:G100"/>
    <mergeCell ref="BT99:CI99"/>
    <mergeCell ref="CJ99:DA99"/>
    <mergeCell ref="H100:BC100"/>
    <mergeCell ref="BD100:BS100"/>
    <mergeCell ref="A91:G91"/>
    <mergeCell ref="H91:BC91"/>
    <mergeCell ref="BD91:BS91"/>
    <mergeCell ref="BT91:CI91"/>
    <mergeCell ref="CJ91:DA91"/>
    <mergeCell ref="A93:DA93"/>
    <mergeCell ref="X95:DA95"/>
    <mergeCell ref="A88:G88"/>
    <mergeCell ref="H88:BC88"/>
    <mergeCell ref="BD88:BS88"/>
    <mergeCell ref="BT88:CI88"/>
    <mergeCell ref="CJ88:DA88"/>
    <mergeCell ref="A89:G89"/>
    <mergeCell ref="H89:BC89"/>
    <mergeCell ref="BD89:BS89"/>
    <mergeCell ref="BT89:CI89"/>
    <mergeCell ref="CJ89:DA89"/>
    <mergeCell ref="BT76:CD76"/>
    <mergeCell ref="CE76:DA76"/>
    <mergeCell ref="BT77:CD77"/>
    <mergeCell ref="CE77:DA77"/>
    <mergeCell ref="BT78:CD78"/>
    <mergeCell ref="CE78:DA78"/>
    <mergeCell ref="BD77:BS77"/>
    <mergeCell ref="A78:G78"/>
    <mergeCell ref="H78:BC78"/>
    <mergeCell ref="BD78:BS78"/>
    <mergeCell ref="CJ55:DA55"/>
    <mergeCell ref="A215:G215"/>
    <mergeCell ref="BT215:CI215"/>
    <mergeCell ref="CJ215:DA215"/>
    <mergeCell ref="A213:G213"/>
    <mergeCell ref="BT213:CI213"/>
    <mergeCell ref="CJ213:DA213"/>
    <mergeCell ref="A214:G214"/>
    <mergeCell ref="BT214:CI214"/>
    <mergeCell ref="CJ214:DA214"/>
    <mergeCell ref="H213:BS213"/>
    <mergeCell ref="H214:BS214"/>
    <mergeCell ref="H215:BS215"/>
    <mergeCell ref="A210:G210"/>
    <mergeCell ref="BT210:CI210"/>
    <mergeCell ref="CJ210:DA210"/>
    <mergeCell ref="A208:G208"/>
    <mergeCell ref="BT208:CI208"/>
    <mergeCell ref="CJ208:DA208"/>
    <mergeCell ref="A209:G209"/>
    <mergeCell ref="A73:AO73"/>
    <mergeCell ref="AP73:DA73"/>
    <mergeCell ref="BT75:CD75"/>
    <mergeCell ref="CE75:DA75"/>
    <mergeCell ref="H195:BC195"/>
    <mergeCell ref="BD195:BS195"/>
    <mergeCell ref="H196:BC196"/>
    <mergeCell ref="BD196:BS196"/>
    <mergeCell ref="A195:G195"/>
    <mergeCell ref="A193:G193"/>
    <mergeCell ref="H193:BC193"/>
    <mergeCell ref="BD193:BS193"/>
    <mergeCell ref="BT193:CI193"/>
    <mergeCell ref="CJ193:DA193"/>
    <mergeCell ref="A194:G194"/>
    <mergeCell ref="BT194:CI194"/>
    <mergeCell ref="CJ194:DA194"/>
    <mergeCell ref="H194:BC194"/>
    <mergeCell ref="BD194:BS194"/>
    <mergeCell ref="A172:G172"/>
    <mergeCell ref="BT172:CI172"/>
    <mergeCell ref="CJ172:DA172"/>
    <mergeCell ref="A192:G192"/>
    <mergeCell ref="H192:BC192"/>
    <mergeCell ref="BD192:BS192"/>
    <mergeCell ref="BT192:CI192"/>
    <mergeCell ref="CJ192:DA192"/>
    <mergeCell ref="A191:G191"/>
    <mergeCell ref="BT189:CI189"/>
    <mergeCell ref="CJ189:DA189"/>
    <mergeCell ref="A190:G190"/>
    <mergeCell ref="H190:BC190"/>
    <mergeCell ref="BD190:BS190"/>
    <mergeCell ref="A189:G189"/>
    <mergeCell ref="H189:BC189"/>
    <mergeCell ref="H174:BC174"/>
    <mergeCell ref="BD174:BS174"/>
    <mergeCell ref="A174:G174"/>
    <mergeCell ref="BT174:CI174"/>
    <mergeCell ref="CJ174:DA174"/>
    <mergeCell ref="A178:G178"/>
    <mergeCell ref="A165:G165"/>
    <mergeCell ref="H165:BC165"/>
    <mergeCell ref="BD165:BS165"/>
    <mergeCell ref="BT165:CI165"/>
    <mergeCell ref="CJ165:DA165"/>
    <mergeCell ref="A166:G166"/>
    <mergeCell ref="H166:BC166"/>
    <mergeCell ref="BD166:BS166"/>
    <mergeCell ref="BT166:CI166"/>
    <mergeCell ref="CJ166:DA166"/>
    <mergeCell ref="A173:G173"/>
    <mergeCell ref="BT173:CI173"/>
    <mergeCell ref="CJ173:DA173"/>
    <mergeCell ref="A170:DA170"/>
    <mergeCell ref="H172:BC172"/>
    <mergeCell ref="BD172:BS172"/>
    <mergeCell ref="H173:BC173"/>
    <mergeCell ref="BD173:BS173"/>
    <mergeCell ref="BT178:CI178"/>
    <mergeCell ref="CJ178:DA178"/>
    <mergeCell ref="A162:DA162"/>
    <mergeCell ref="A167:G167"/>
    <mergeCell ref="H167:BC167"/>
    <mergeCell ref="BD167:BS167"/>
    <mergeCell ref="BT167:CI167"/>
    <mergeCell ref="CJ167:DA167"/>
    <mergeCell ref="A168:G168"/>
    <mergeCell ref="H168:BC168"/>
    <mergeCell ref="BD168:BS168"/>
    <mergeCell ref="BT168:CI168"/>
    <mergeCell ref="CJ168:DA168"/>
    <mergeCell ref="A164:G164"/>
    <mergeCell ref="H164:BC164"/>
    <mergeCell ref="BD164:BS164"/>
    <mergeCell ref="BT164:CI164"/>
    <mergeCell ref="CJ164:DA164"/>
    <mergeCell ref="A160:G160"/>
    <mergeCell ref="H160:AO160"/>
    <mergeCell ref="AP160:BE160"/>
    <mergeCell ref="BF160:BU160"/>
    <mergeCell ref="BV160:CK160"/>
    <mergeCell ref="CL160:DA160"/>
    <mergeCell ref="A157:G157"/>
    <mergeCell ref="A158:G158"/>
    <mergeCell ref="H157:AO157"/>
    <mergeCell ref="AP157:BE157"/>
    <mergeCell ref="BF157:BU157"/>
    <mergeCell ref="BV157:CK157"/>
    <mergeCell ref="CL157:DA157"/>
    <mergeCell ref="H158:AO158"/>
    <mergeCell ref="AP158:BE158"/>
    <mergeCell ref="BF158:BU158"/>
    <mergeCell ref="BV158:CK158"/>
    <mergeCell ref="CL158:DA158"/>
    <mergeCell ref="CL159:DA159"/>
    <mergeCell ref="A159:G159"/>
    <mergeCell ref="H159:AO159"/>
    <mergeCell ref="AP159:BE159"/>
    <mergeCell ref="BF159:BU159"/>
    <mergeCell ref="BV159:CK159"/>
    <mergeCell ref="BT53:CI53"/>
    <mergeCell ref="CJ53:DA53"/>
    <mergeCell ref="A102:G102"/>
    <mergeCell ref="A103:G103"/>
    <mergeCell ref="A54:G54"/>
    <mergeCell ref="H54:BC54"/>
    <mergeCell ref="BD54:BS54"/>
    <mergeCell ref="BT54:CI54"/>
    <mergeCell ref="CJ54:DA54"/>
    <mergeCell ref="A69:DA69"/>
    <mergeCell ref="X71:DA71"/>
    <mergeCell ref="A75:G75"/>
    <mergeCell ref="H75:BC75"/>
    <mergeCell ref="BD75:BS75"/>
    <mergeCell ref="A76:G76"/>
    <mergeCell ref="H76:BC76"/>
    <mergeCell ref="BD76:BS76"/>
    <mergeCell ref="A77:G77"/>
    <mergeCell ref="H77:BC77"/>
    <mergeCell ref="A79:G79"/>
    <mergeCell ref="A55:G55"/>
    <mergeCell ref="H55:BC55"/>
    <mergeCell ref="BD55:BS55"/>
    <mergeCell ref="BT55:CI55"/>
    <mergeCell ref="A51:G51"/>
    <mergeCell ref="H51:BC51"/>
    <mergeCell ref="BD51:BS51"/>
    <mergeCell ref="BT51:CI51"/>
    <mergeCell ref="CJ51:DA51"/>
    <mergeCell ref="A52:G52"/>
    <mergeCell ref="H52:BC52"/>
    <mergeCell ref="BD52:BS52"/>
    <mergeCell ref="BT52:CI52"/>
    <mergeCell ref="CJ52:DA52"/>
    <mergeCell ref="A53:G53"/>
    <mergeCell ref="H53:BC53"/>
    <mergeCell ref="BD53:BS53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9:F9"/>
    <mergeCell ref="G9:AD9"/>
    <mergeCell ref="AE9:BC9"/>
    <mergeCell ref="BD9:BS9"/>
    <mergeCell ref="BT9:CI9"/>
    <mergeCell ref="CJ9:DA9"/>
    <mergeCell ref="A8:F8"/>
    <mergeCell ref="G8:AD8"/>
    <mergeCell ref="AE8:BC8"/>
    <mergeCell ref="A5:F5"/>
    <mergeCell ref="G5:AD5"/>
    <mergeCell ref="AE5:BC5"/>
    <mergeCell ref="BD5:BS5"/>
    <mergeCell ref="BT5:CI5"/>
    <mergeCell ref="CJ5:DA5"/>
    <mergeCell ref="A2:DA2"/>
    <mergeCell ref="A4:F4"/>
    <mergeCell ref="G4:AD4"/>
    <mergeCell ref="AE4:BC4"/>
    <mergeCell ref="BD4:BS4"/>
    <mergeCell ref="BT4:CI4"/>
    <mergeCell ref="CJ4:DA4"/>
    <mergeCell ref="BD8:BS8"/>
    <mergeCell ref="BT8:CI8"/>
    <mergeCell ref="CJ8:DA8"/>
    <mergeCell ref="A12:DA12"/>
    <mergeCell ref="A14:F14"/>
    <mergeCell ref="G14:AD14"/>
    <mergeCell ref="AE14:AY14"/>
    <mergeCell ref="AZ14:BQ14"/>
    <mergeCell ref="BR14:CI14"/>
    <mergeCell ref="CJ14:DA14"/>
    <mergeCell ref="A10:F10"/>
    <mergeCell ref="G10:AD10"/>
    <mergeCell ref="AE10:BC10"/>
    <mergeCell ref="BD10:BS10"/>
    <mergeCell ref="BT10:CI10"/>
    <mergeCell ref="CJ10:DA10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8:F18"/>
    <mergeCell ref="G18:AD18"/>
    <mergeCell ref="AE18:AY18"/>
    <mergeCell ref="AZ18:BQ18"/>
    <mergeCell ref="BR18:CI18"/>
    <mergeCell ref="CJ18:DA18"/>
    <mergeCell ref="A17:F17"/>
    <mergeCell ref="G17:AD17"/>
    <mergeCell ref="AE17:AY17"/>
    <mergeCell ref="AZ17:BQ17"/>
    <mergeCell ref="BR17:CI17"/>
    <mergeCell ref="CJ17:DA17"/>
    <mergeCell ref="A20:DA20"/>
    <mergeCell ref="A22:F22"/>
    <mergeCell ref="G22:BV22"/>
    <mergeCell ref="BW22:CL22"/>
    <mergeCell ref="CM22:DA22"/>
    <mergeCell ref="A23:F23"/>
    <mergeCell ref="G23:BV23"/>
    <mergeCell ref="BW23:CL23"/>
    <mergeCell ref="CM23:DA23"/>
    <mergeCell ref="A27:F27"/>
    <mergeCell ref="H27:BV27"/>
    <mergeCell ref="BW27:CL27"/>
    <mergeCell ref="CM27:DA27"/>
    <mergeCell ref="A28:F28"/>
    <mergeCell ref="H28:BV28"/>
    <mergeCell ref="BW28:CL28"/>
    <mergeCell ref="CM28:DA28"/>
    <mergeCell ref="A24:F24"/>
    <mergeCell ref="H24:BV24"/>
    <mergeCell ref="BW24:CL24"/>
    <mergeCell ref="CM24:DA24"/>
    <mergeCell ref="A25:F26"/>
    <mergeCell ref="H25:BV25"/>
    <mergeCell ref="BW25:CL26"/>
    <mergeCell ref="CM25:DA26"/>
    <mergeCell ref="H26:BV26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29:F29"/>
    <mergeCell ref="H29:BV29"/>
    <mergeCell ref="BW29:CL29"/>
    <mergeCell ref="CM29:DA29"/>
    <mergeCell ref="A30:F31"/>
    <mergeCell ref="H30:BV30"/>
    <mergeCell ref="BW30:CL31"/>
    <mergeCell ref="CM30:DA31"/>
    <mergeCell ref="H31:BV31"/>
    <mergeCell ref="A36:F36"/>
    <mergeCell ref="H36:BV36"/>
    <mergeCell ref="BW36:CL36"/>
    <mergeCell ref="CM36:DA36"/>
    <mergeCell ref="A37:F37"/>
    <mergeCell ref="G37:BV37"/>
    <mergeCell ref="BW37:CL37"/>
    <mergeCell ref="CM37:DA37"/>
    <mergeCell ref="A34:F34"/>
    <mergeCell ref="H34:BV34"/>
    <mergeCell ref="BW34:CL34"/>
    <mergeCell ref="CM34:DA34"/>
    <mergeCell ref="A35:F35"/>
    <mergeCell ref="H35:BV35"/>
    <mergeCell ref="BW35:CL35"/>
    <mergeCell ref="CM35:DA35"/>
    <mergeCell ref="A39:DA39"/>
    <mergeCell ref="A40:DA40"/>
    <mergeCell ref="A42:DA42"/>
    <mergeCell ref="X44:DA44"/>
    <mergeCell ref="A46:AO46"/>
    <mergeCell ref="AP46:DA46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0:G50"/>
    <mergeCell ref="H50:BC50"/>
    <mergeCell ref="BD50:BS50"/>
    <mergeCell ref="BT50:CI50"/>
    <mergeCell ref="CJ50:DA50"/>
    <mergeCell ref="H79:BC79"/>
    <mergeCell ref="BD79:BS79"/>
    <mergeCell ref="BT79:CD79"/>
    <mergeCell ref="CE79:DA79"/>
    <mergeCell ref="A81:DA81"/>
    <mergeCell ref="X83:DA83"/>
    <mergeCell ref="A87:G87"/>
    <mergeCell ref="H87:BC87"/>
    <mergeCell ref="BD87:BS87"/>
    <mergeCell ref="BT87:CI87"/>
    <mergeCell ref="CJ87:DA87"/>
    <mergeCell ref="A85:AO85"/>
    <mergeCell ref="AP85:DA85"/>
    <mergeCell ref="A97:AO97"/>
    <mergeCell ref="AP97:DA97"/>
    <mergeCell ref="A99:G99"/>
    <mergeCell ref="X119:DA119"/>
    <mergeCell ref="A121:AO121"/>
    <mergeCell ref="A129:G129"/>
    <mergeCell ref="A125:G125"/>
    <mergeCell ref="H125:AO125"/>
    <mergeCell ref="AP125:BE125"/>
    <mergeCell ref="BF125:BU125"/>
    <mergeCell ref="BV125:CK125"/>
    <mergeCell ref="CL125:DA125"/>
    <mergeCell ref="A128:G128"/>
    <mergeCell ref="H128:AO128"/>
    <mergeCell ref="AP128:BE128"/>
    <mergeCell ref="BF128:BU128"/>
    <mergeCell ref="BV128:CK128"/>
    <mergeCell ref="CL128:DA128"/>
    <mergeCell ref="H99:BC99"/>
    <mergeCell ref="BD99:BS99"/>
    <mergeCell ref="A117:DA117"/>
    <mergeCell ref="H102:BC102"/>
    <mergeCell ref="BD102:BS102"/>
    <mergeCell ref="BT102:CI102"/>
    <mergeCell ref="A131:G131"/>
    <mergeCell ref="A132:G132"/>
    <mergeCell ref="H132:AO132"/>
    <mergeCell ref="AP132:BE132"/>
    <mergeCell ref="BF132:BU132"/>
    <mergeCell ref="BV132:CK132"/>
    <mergeCell ref="CL132:DA132"/>
    <mergeCell ref="A136:DA136"/>
    <mergeCell ref="A138:G138"/>
    <mergeCell ref="H138:BC138"/>
    <mergeCell ref="BD138:BS138"/>
    <mergeCell ref="BT138:CI138"/>
    <mergeCell ref="CJ138:DA138"/>
    <mergeCell ref="A133:G133"/>
    <mergeCell ref="A134:G134"/>
    <mergeCell ref="H133:AO133"/>
    <mergeCell ref="AP133:BE133"/>
    <mergeCell ref="BF133:BU133"/>
    <mergeCell ref="BV133:CK133"/>
    <mergeCell ref="CL133:DA133"/>
    <mergeCell ref="H134:AO134"/>
    <mergeCell ref="AP134:BE134"/>
    <mergeCell ref="BF134:BU134"/>
    <mergeCell ref="BV134:CK134"/>
    <mergeCell ref="H139:BC139"/>
    <mergeCell ref="BD139:BS139"/>
    <mergeCell ref="BT139:CI139"/>
    <mergeCell ref="H142:BC142"/>
    <mergeCell ref="BD142:BS142"/>
    <mergeCell ref="BT142:CI142"/>
    <mergeCell ref="A155:G155"/>
    <mergeCell ref="A156:G156"/>
    <mergeCell ref="H155:AO155"/>
    <mergeCell ref="AP155:BE155"/>
    <mergeCell ref="BF155:BU155"/>
    <mergeCell ref="BV155:CK155"/>
    <mergeCell ref="H140:BC140"/>
    <mergeCell ref="BD140:BS140"/>
    <mergeCell ref="BT140:CI140"/>
    <mergeCell ref="CJ140:DA140"/>
    <mergeCell ref="CJ142:DA142"/>
    <mergeCell ref="CL155:DA155"/>
    <mergeCell ref="H156:AO156"/>
    <mergeCell ref="AP156:BE156"/>
    <mergeCell ref="BF156:BU156"/>
    <mergeCell ref="BV156:CK156"/>
    <mergeCell ref="CL156:DA156"/>
    <mergeCell ref="A141:G141"/>
    <mergeCell ref="CJ139:DA139"/>
    <mergeCell ref="A140:G140"/>
    <mergeCell ref="BD189:BS189"/>
    <mergeCell ref="CJ177:DA177"/>
    <mergeCell ref="A179:G179"/>
    <mergeCell ref="H179:BC179"/>
    <mergeCell ref="BD179:BS179"/>
    <mergeCell ref="BT179:CI179"/>
    <mergeCell ref="CJ179:DA179"/>
    <mergeCell ref="A183:G183"/>
    <mergeCell ref="H183:BC183"/>
    <mergeCell ref="BD183:BS183"/>
    <mergeCell ref="BT183:CI183"/>
    <mergeCell ref="CJ183:DA183"/>
    <mergeCell ref="A180:G180"/>
    <mergeCell ref="BT180:CI180"/>
    <mergeCell ref="CJ187:DA187"/>
    <mergeCell ref="H187:BC187"/>
    <mergeCell ref="BD187:BS187"/>
    <mergeCell ref="H184:BC184"/>
    <mergeCell ref="BD184:BS184"/>
    <mergeCell ref="A139:G139"/>
    <mergeCell ref="CJ180:DA180"/>
    <mergeCell ref="H180:BC180"/>
    <mergeCell ref="BD180:BS180"/>
    <mergeCell ref="A182:G182"/>
    <mergeCell ref="BT182:CI182"/>
    <mergeCell ref="CJ182:DA182"/>
    <mergeCell ref="A184:G184"/>
    <mergeCell ref="BT184:CI184"/>
    <mergeCell ref="H188:BC188"/>
    <mergeCell ref="BD188:BS188"/>
    <mergeCell ref="CJ184:DA184"/>
    <mergeCell ref="A185:G185"/>
    <mergeCell ref="BT185:CI185"/>
    <mergeCell ref="CJ185:DA185"/>
    <mergeCell ref="A186:G186"/>
    <mergeCell ref="BT186:CI186"/>
    <mergeCell ref="CJ186:DA186"/>
    <mergeCell ref="A187:G187"/>
    <mergeCell ref="BT187:CI187"/>
    <mergeCell ref="A188:G188"/>
    <mergeCell ref="BT188:CI188"/>
    <mergeCell ref="CJ188:DA188"/>
    <mergeCell ref="A181:G181"/>
    <mergeCell ref="BT181:CI181"/>
    <mergeCell ref="CJ181:DA181"/>
    <mergeCell ref="H181:BC181"/>
  </mergeCells>
  <pageMargins left="0.39370078740157483" right="0.15748031496062992" top="0.35433070866141736" bottom="0.27559055118110237" header="0.31496062992125984" footer="0.15748031496062992"/>
  <pageSetup paperSize="9" scale="88" fitToHeight="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N308"/>
  <sheetViews>
    <sheetView workbookViewId="0">
      <selection activeCell="D128" sqref="D128"/>
    </sheetView>
  </sheetViews>
  <sheetFormatPr defaultColWidth="9.140625" defaultRowHeight="15.75" x14ac:dyDescent="0.25"/>
  <cols>
    <col min="1" max="1" width="37.85546875" style="7" customWidth="1"/>
    <col min="2" max="2" width="12.140625" style="7" customWidth="1"/>
    <col min="3" max="3" width="11.5703125" style="7" customWidth="1"/>
    <col min="4" max="4" width="37.28515625" style="7" customWidth="1"/>
    <col min="5" max="5" width="15.140625" style="7" customWidth="1"/>
    <col min="6" max="6" width="9.5703125" style="7" bestFit="1" customWidth="1"/>
    <col min="7" max="7" width="12.5703125" style="7" customWidth="1"/>
    <col min="8" max="16384" width="9.140625" style="7"/>
  </cols>
  <sheetData>
    <row r="2" spans="1:92" ht="15" customHeight="1" x14ac:dyDescent="0.25">
      <c r="A2" s="592" t="s">
        <v>640</v>
      </c>
      <c r="B2" s="593"/>
      <c r="C2" s="593"/>
      <c r="D2" s="593"/>
      <c r="E2" s="593"/>
    </row>
    <row r="3" spans="1:92" x14ac:dyDescent="0.25">
      <c r="A3" s="592" t="s">
        <v>525</v>
      </c>
      <c r="B3" s="593"/>
      <c r="C3" s="593"/>
      <c r="D3" s="593"/>
      <c r="E3" s="593"/>
    </row>
    <row r="4" spans="1:92" ht="14.45" customHeight="1" x14ac:dyDescent="0.3">
      <c r="E4" s="149"/>
    </row>
    <row r="5" spans="1:92" ht="33" customHeight="1" x14ac:dyDescent="0.25">
      <c r="A5" s="145" t="s">
        <v>344</v>
      </c>
      <c r="B5" s="72" t="s">
        <v>345</v>
      </c>
      <c r="C5" s="72" t="s">
        <v>346</v>
      </c>
      <c r="D5" s="72" t="s">
        <v>347</v>
      </c>
      <c r="E5" s="126" t="s">
        <v>348</v>
      </c>
    </row>
    <row r="6" spans="1:92" ht="59.25" customHeight="1" x14ac:dyDescent="0.25">
      <c r="A6" s="145" t="s">
        <v>349</v>
      </c>
      <c r="B6" s="72"/>
      <c r="C6" s="72"/>
      <c r="D6" s="72"/>
      <c r="E6" s="150">
        <v>33086610</v>
      </c>
      <c r="F6" s="151"/>
      <c r="BP6" s="7">
        <v>0</v>
      </c>
      <c r="CN6" s="7">
        <v>0</v>
      </c>
    </row>
    <row r="7" spans="1:92" ht="25.5" customHeight="1" x14ac:dyDescent="0.25">
      <c r="A7" s="152" t="s">
        <v>506</v>
      </c>
      <c r="B7" s="72"/>
      <c r="C7" s="72">
        <v>0</v>
      </c>
      <c r="D7" s="72"/>
      <c r="E7" s="126">
        <v>0</v>
      </c>
      <c r="G7" s="153"/>
    </row>
    <row r="8" spans="1:92" ht="47.25" customHeight="1" x14ac:dyDescent="0.25">
      <c r="A8" s="152" t="s">
        <v>366</v>
      </c>
      <c r="B8" s="72"/>
      <c r="C8" s="72">
        <v>0</v>
      </c>
      <c r="D8" s="72"/>
      <c r="E8" s="126">
        <v>0</v>
      </c>
      <c r="G8" s="153"/>
    </row>
    <row r="9" spans="1:92" ht="29.25" customHeight="1" x14ac:dyDescent="0.25">
      <c r="A9" s="154" t="s">
        <v>367</v>
      </c>
      <c r="B9" s="72" t="s">
        <v>368</v>
      </c>
      <c r="C9" s="72"/>
      <c r="D9" s="72"/>
      <c r="E9" s="126">
        <v>0</v>
      </c>
      <c r="F9" s="151"/>
      <c r="G9" s="127"/>
    </row>
    <row r="10" spans="1:92" ht="29.25" customHeight="1" x14ac:dyDescent="0.25">
      <c r="A10" s="155" t="s">
        <v>521</v>
      </c>
      <c r="B10" s="72" t="s">
        <v>368</v>
      </c>
      <c r="C10" s="72"/>
      <c r="D10" s="72"/>
      <c r="E10" s="126">
        <v>0</v>
      </c>
      <c r="F10" s="151"/>
      <c r="G10" s="127"/>
    </row>
    <row r="11" spans="1:92" ht="21.75" customHeight="1" x14ac:dyDescent="0.25">
      <c r="A11" s="154" t="s">
        <v>369</v>
      </c>
      <c r="B11" s="72" t="s">
        <v>368</v>
      </c>
      <c r="C11" s="72"/>
      <c r="D11" s="72"/>
      <c r="E11" s="126">
        <v>0</v>
      </c>
      <c r="F11" s="151"/>
      <c r="G11" s="127">
        <v>0</v>
      </c>
      <c r="H11" s="7">
        <v>0</v>
      </c>
      <c r="I11" s="7">
        <v>0</v>
      </c>
    </row>
    <row r="12" spans="1:92" ht="31.5" customHeight="1" x14ac:dyDescent="0.25">
      <c r="A12" s="154" t="s">
        <v>370</v>
      </c>
      <c r="B12" s="72" t="s">
        <v>368</v>
      </c>
      <c r="C12" s="72"/>
      <c r="D12" s="72"/>
      <c r="E12" s="126">
        <v>0</v>
      </c>
      <c r="F12" s="151"/>
      <c r="G12" s="127"/>
      <c r="J12" s="7">
        <v>0</v>
      </c>
    </row>
    <row r="13" spans="1:92" ht="31.7" customHeight="1" x14ac:dyDescent="0.25">
      <c r="A13" s="154" t="s">
        <v>371</v>
      </c>
      <c r="B13" s="72" t="s">
        <v>368</v>
      </c>
      <c r="C13" s="72"/>
      <c r="D13" s="72"/>
      <c r="E13" s="126">
        <v>0</v>
      </c>
      <c r="F13" s="151"/>
      <c r="G13" s="127">
        <v>0</v>
      </c>
      <c r="H13" s="7">
        <v>0</v>
      </c>
      <c r="I13" s="7">
        <v>0</v>
      </c>
    </row>
    <row r="14" spans="1:92" ht="26.25" customHeight="1" x14ac:dyDescent="0.25">
      <c r="A14" s="154" t="s">
        <v>372</v>
      </c>
      <c r="B14" s="72" t="s">
        <v>368</v>
      </c>
      <c r="C14" s="72"/>
      <c r="D14" s="72"/>
      <c r="E14" s="126">
        <v>0</v>
      </c>
      <c r="F14" s="151"/>
      <c r="G14" s="127"/>
    </row>
    <row r="15" spans="1:92" ht="33" customHeight="1" x14ac:dyDescent="0.25">
      <c r="A15" s="154" t="s">
        <v>373</v>
      </c>
      <c r="B15" s="72"/>
      <c r="C15" s="72"/>
      <c r="D15" s="72"/>
      <c r="E15" s="126">
        <v>0</v>
      </c>
      <c r="G15" s="153"/>
    </row>
    <row r="16" spans="1:92" ht="21.75" customHeight="1" x14ac:dyDescent="0.25">
      <c r="A16" s="154" t="s">
        <v>350</v>
      </c>
      <c r="B16" s="72"/>
      <c r="C16" s="72"/>
      <c r="D16" s="72"/>
      <c r="E16" s="126">
        <v>0</v>
      </c>
    </row>
    <row r="17" spans="1:13" ht="31.5" x14ac:dyDescent="0.25">
      <c r="A17" s="156" t="s">
        <v>351</v>
      </c>
      <c r="B17" s="156"/>
      <c r="C17" s="156"/>
      <c r="D17" s="156"/>
      <c r="E17" s="150">
        <f>E18+E19+E20+E21+E22+E23</f>
        <v>223758.4</v>
      </c>
      <c r="F17" s="157"/>
    </row>
    <row r="18" spans="1:13" ht="18.95" customHeight="1" x14ac:dyDescent="0.25">
      <c r="A18" s="158" t="s">
        <v>374</v>
      </c>
      <c r="B18" s="72" t="s">
        <v>375</v>
      </c>
      <c r="C18" s="72">
        <v>9</v>
      </c>
      <c r="D18" s="72" t="s">
        <v>549</v>
      </c>
      <c r="E18" s="126">
        <v>21664.799999999999</v>
      </c>
    </row>
    <row r="19" spans="1:13" ht="47.25" x14ac:dyDescent="0.25">
      <c r="A19" s="158" t="s">
        <v>526</v>
      </c>
      <c r="B19" s="74" t="s">
        <v>379</v>
      </c>
      <c r="C19" s="74">
        <v>1720</v>
      </c>
      <c r="D19" s="74" t="s">
        <v>550</v>
      </c>
      <c r="E19" s="126">
        <v>62629.599999999999</v>
      </c>
    </row>
    <row r="20" spans="1:13" x14ac:dyDescent="0.25">
      <c r="A20" s="158" t="s">
        <v>381</v>
      </c>
      <c r="B20" s="72" t="s">
        <v>375</v>
      </c>
      <c r="C20" s="72">
        <v>500</v>
      </c>
      <c r="D20" s="72" t="s">
        <v>553</v>
      </c>
      <c r="E20" s="126">
        <v>15000</v>
      </c>
    </row>
    <row r="21" spans="1:13" ht="63" x14ac:dyDescent="0.25">
      <c r="A21" s="158" t="s">
        <v>703</v>
      </c>
      <c r="B21" s="72" t="s">
        <v>375</v>
      </c>
      <c r="C21" s="72">
        <v>1</v>
      </c>
      <c r="D21" s="72" t="s">
        <v>554</v>
      </c>
      <c r="E21" s="126">
        <v>15576</v>
      </c>
      <c r="J21" s="7">
        <v>0</v>
      </c>
    </row>
    <row r="22" spans="1:13" x14ac:dyDescent="0.25">
      <c r="A22" s="158" t="s">
        <v>383</v>
      </c>
      <c r="B22" s="72" t="s">
        <v>375</v>
      </c>
      <c r="C22" s="72">
        <v>4</v>
      </c>
      <c r="D22" s="72" t="s">
        <v>552</v>
      </c>
      <c r="E22" s="126">
        <v>96288</v>
      </c>
    </row>
    <row r="23" spans="1:13" x14ac:dyDescent="0.25">
      <c r="A23" s="158" t="s">
        <v>385</v>
      </c>
      <c r="B23" s="72" t="s">
        <v>375</v>
      </c>
      <c r="C23" s="159">
        <v>3</v>
      </c>
      <c r="D23" s="159" t="s">
        <v>551</v>
      </c>
      <c r="E23" s="160">
        <v>12600</v>
      </c>
    </row>
    <row r="24" spans="1:13" ht="31.5" x14ac:dyDescent="0.25">
      <c r="A24" s="161" t="s">
        <v>353</v>
      </c>
      <c r="B24" s="161"/>
      <c r="C24" s="162"/>
      <c r="D24" s="162"/>
      <c r="E24" s="150">
        <f>SUM(E25:E26)</f>
        <v>0</v>
      </c>
    </row>
    <row r="25" spans="1:13" x14ac:dyDescent="0.25">
      <c r="A25" s="158" t="s">
        <v>527</v>
      </c>
      <c r="B25" s="163"/>
      <c r="C25" s="162"/>
      <c r="D25" s="162"/>
      <c r="E25" s="164"/>
    </row>
    <row r="26" spans="1:13" x14ac:dyDescent="0.25">
      <c r="A26" s="158" t="s">
        <v>528</v>
      </c>
      <c r="B26" s="163"/>
      <c r="C26" s="162"/>
      <c r="D26" s="162"/>
      <c r="E26" s="164"/>
    </row>
    <row r="27" spans="1:13" ht="31.5" x14ac:dyDescent="0.25">
      <c r="A27" s="165" t="s">
        <v>354</v>
      </c>
      <c r="B27" s="165"/>
      <c r="C27" s="166"/>
      <c r="D27" s="166"/>
      <c r="E27" s="167">
        <f>SUM(E28:E31)</f>
        <v>4677430.37</v>
      </c>
      <c r="F27" s="168"/>
      <c r="G27" s="168"/>
      <c r="H27" s="168"/>
      <c r="I27" s="168"/>
      <c r="J27" s="168"/>
      <c r="K27" s="168"/>
      <c r="L27" s="168"/>
      <c r="M27" s="168"/>
    </row>
    <row r="28" spans="1:13" ht="18" customHeight="1" x14ac:dyDescent="0.25">
      <c r="A28" s="169" t="s">
        <v>386</v>
      </c>
      <c r="B28" s="170" t="s">
        <v>387</v>
      </c>
      <c r="C28" s="170">
        <v>152.9</v>
      </c>
      <c r="D28" s="170" t="s">
        <v>555</v>
      </c>
      <c r="E28" s="171">
        <v>850417.18</v>
      </c>
    </row>
    <row r="29" spans="1:13" ht="18" customHeight="1" x14ac:dyDescent="0.25">
      <c r="A29" s="169" t="s">
        <v>388</v>
      </c>
      <c r="B29" s="170" t="s">
        <v>389</v>
      </c>
      <c r="C29" s="170">
        <v>898</v>
      </c>
      <c r="D29" s="170" t="s">
        <v>558</v>
      </c>
      <c r="E29" s="171">
        <v>3667701.4</v>
      </c>
    </row>
    <row r="30" spans="1:13" ht="18" customHeight="1" x14ac:dyDescent="0.25">
      <c r="A30" s="169" t="s">
        <v>390</v>
      </c>
      <c r="B30" s="170" t="s">
        <v>355</v>
      </c>
      <c r="C30" s="170">
        <v>3491</v>
      </c>
      <c r="D30" s="170" t="s">
        <v>556</v>
      </c>
      <c r="E30" s="171">
        <v>97119.62</v>
      </c>
    </row>
    <row r="31" spans="1:13" ht="18" customHeight="1" x14ac:dyDescent="0.25">
      <c r="A31" s="172" t="s">
        <v>391</v>
      </c>
      <c r="B31" s="173" t="s">
        <v>355</v>
      </c>
      <c r="C31" s="173">
        <v>3491</v>
      </c>
      <c r="D31" s="173" t="s">
        <v>557</v>
      </c>
      <c r="E31" s="160">
        <v>62192.17</v>
      </c>
    </row>
    <row r="32" spans="1:13" ht="31.5" x14ac:dyDescent="0.25">
      <c r="A32" s="156" t="s">
        <v>356</v>
      </c>
      <c r="B32" s="156"/>
      <c r="C32" s="162"/>
      <c r="D32" s="162"/>
      <c r="E32" s="150">
        <f>SUM(E33:E49)</f>
        <v>921885.23</v>
      </c>
    </row>
    <row r="33" spans="1:5" ht="31.5" x14ac:dyDescent="0.25">
      <c r="A33" s="155" t="s">
        <v>559</v>
      </c>
      <c r="B33" s="77" t="s">
        <v>375</v>
      </c>
      <c r="C33" s="57">
        <v>1</v>
      </c>
      <c r="D33" s="57" t="s">
        <v>560</v>
      </c>
      <c r="E33" s="67">
        <v>102000</v>
      </c>
    </row>
    <row r="34" spans="1:5" ht="63" x14ac:dyDescent="0.25">
      <c r="A34" s="155" t="s">
        <v>563</v>
      </c>
      <c r="B34" s="77" t="s">
        <v>375</v>
      </c>
      <c r="C34" s="57">
        <v>1</v>
      </c>
      <c r="D34" s="57" t="s">
        <v>564</v>
      </c>
      <c r="E34" s="67">
        <v>20000</v>
      </c>
    </row>
    <row r="35" spans="1:5" ht="78.75" x14ac:dyDescent="0.25">
      <c r="A35" s="155" t="s">
        <v>704</v>
      </c>
      <c r="B35" s="77" t="s">
        <v>375</v>
      </c>
      <c r="C35" s="57">
        <v>1</v>
      </c>
      <c r="D35" s="57" t="s">
        <v>561</v>
      </c>
      <c r="E35" s="67">
        <v>96000</v>
      </c>
    </row>
    <row r="36" spans="1:5" ht="31.5" x14ac:dyDescent="0.25">
      <c r="A36" s="155" t="s">
        <v>562</v>
      </c>
      <c r="B36" s="77" t="s">
        <v>375</v>
      </c>
      <c r="C36" s="57">
        <v>5</v>
      </c>
      <c r="D36" s="57" t="s">
        <v>579</v>
      </c>
      <c r="E36" s="67">
        <v>60000</v>
      </c>
    </row>
    <row r="37" spans="1:5" ht="31.5" x14ac:dyDescent="0.25">
      <c r="A37" s="155" t="s">
        <v>570</v>
      </c>
      <c r="B37" s="77" t="s">
        <v>400</v>
      </c>
      <c r="C37" s="57">
        <v>12</v>
      </c>
      <c r="D37" s="57" t="s">
        <v>571</v>
      </c>
      <c r="E37" s="67">
        <v>12000</v>
      </c>
    </row>
    <row r="38" spans="1:5" ht="31.5" x14ac:dyDescent="0.25">
      <c r="A38" s="174" t="s">
        <v>394</v>
      </c>
      <c r="B38" s="77" t="s">
        <v>357</v>
      </c>
      <c r="C38" s="57">
        <v>891</v>
      </c>
      <c r="D38" s="57" t="s">
        <v>575</v>
      </c>
      <c r="E38" s="67">
        <v>100550</v>
      </c>
    </row>
    <row r="39" spans="1:5" ht="47.25" x14ac:dyDescent="0.25">
      <c r="A39" s="174" t="s">
        <v>567</v>
      </c>
      <c r="B39" s="77" t="s">
        <v>375</v>
      </c>
      <c r="C39" s="57">
        <v>2</v>
      </c>
      <c r="D39" s="57" t="s">
        <v>568</v>
      </c>
      <c r="E39" s="67">
        <v>30000</v>
      </c>
    </row>
    <row r="40" spans="1:5" ht="36.75" customHeight="1" x14ac:dyDescent="0.25">
      <c r="A40" s="155" t="s">
        <v>529</v>
      </c>
      <c r="B40" s="77" t="s">
        <v>357</v>
      </c>
      <c r="C40" s="67">
        <v>891.17</v>
      </c>
      <c r="D40" s="57" t="s">
        <v>396</v>
      </c>
      <c r="E40" s="67">
        <v>120000</v>
      </c>
    </row>
    <row r="41" spans="1:5" ht="96" customHeight="1" x14ac:dyDescent="0.25">
      <c r="A41" s="155" t="s">
        <v>397</v>
      </c>
      <c r="B41" s="77" t="s">
        <v>398</v>
      </c>
      <c r="C41" s="57">
        <v>1</v>
      </c>
      <c r="D41" s="57" t="s">
        <v>569</v>
      </c>
      <c r="E41" s="67">
        <v>70080</v>
      </c>
    </row>
    <row r="42" spans="1:5" ht="21" customHeight="1" x14ac:dyDescent="0.25">
      <c r="A42" s="155" t="s">
        <v>359</v>
      </c>
      <c r="B42" s="77" t="s">
        <v>355</v>
      </c>
      <c r="C42" s="67">
        <v>16.75</v>
      </c>
      <c r="D42" s="57" t="s">
        <v>576</v>
      </c>
      <c r="E42" s="67">
        <v>101987.4</v>
      </c>
    </row>
    <row r="43" spans="1:5" ht="21" customHeight="1" x14ac:dyDescent="0.25">
      <c r="A43" s="155" t="s">
        <v>399</v>
      </c>
      <c r="B43" s="77" t="s">
        <v>400</v>
      </c>
      <c r="C43" s="67">
        <v>1</v>
      </c>
      <c r="D43" s="57" t="s">
        <v>706</v>
      </c>
      <c r="E43" s="67">
        <f>28579.32+31.56</f>
        <v>28610.880000000001</v>
      </c>
    </row>
    <row r="44" spans="1:5" ht="48" customHeight="1" x14ac:dyDescent="0.25">
      <c r="A44" s="155" t="s">
        <v>577</v>
      </c>
      <c r="B44" s="77" t="s">
        <v>400</v>
      </c>
      <c r="C44" s="67">
        <v>10</v>
      </c>
      <c r="D44" s="57" t="s">
        <v>578</v>
      </c>
      <c r="E44" s="67">
        <v>5000</v>
      </c>
    </row>
    <row r="45" spans="1:5" ht="31.5" x14ac:dyDescent="0.25">
      <c r="A45" s="155" t="s">
        <v>358</v>
      </c>
      <c r="B45" s="41" t="s">
        <v>357</v>
      </c>
      <c r="C45" s="41">
        <v>891</v>
      </c>
      <c r="D45" s="57" t="s">
        <v>574</v>
      </c>
      <c r="E45" s="67">
        <v>14656.95</v>
      </c>
    </row>
    <row r="46" spans="1:5" ht="31.5" x14ac:dyDescent="0.25">
      <c r="A46" s="155" t="s">
        <v>565</v>
      </c>
      <c r="B46" s="41" t="s">
        <v>400</v>
      </c>
      <c r="C46" s="41">
        <v>1</v>
      </c>
      <c r="D46" s="57" t="s">
        <v>566</v>
      </c>
      <c r="E46" s="67">
        <v>16000</v>
      </c>
    </row>
    <row r="47" spans="1:5" ht="44.25" customHeight="1" x14ac:dyDescent="0.25">
      <c r="A47" s="155" t="s">
        <v>572</v>
      </c>
      <c r="B47" s="175" t="s">
        <v>402</v>
      </c>
      <c r="C47" s="41">
        <v>442</v>
      </c>
      <c r="D47" s="57" t="s">
        <v>573</v>
      </c>
      <c r="E47" s="67">
        <v>120000</v>
      </c>
    </row>
    <row r="48" spans="1:5" ht="46.5" customHeight="1" x14ac:dyDescent="0.25">
      <c r="A48" s="112" t="s">
        <v>530</v>
      </c>
      <c r="B48" s="175" t="s">
        <v>400</v>
      </c>
      <c r="C48" s="41">
        <v>1</v>
      </c>
      <c r="D48" s="77" t="s">
        <v>543</v>
      </c>
      <c r="E48" s="67">
        <v>25000</v>
      </c>
    </row>
    <row r="49" spans="1:11" x14ac:dyDescent="0.25">
      <c r="A49" s="176" t="s">
        <v>350</v>
      </c>
      <c r="B49" s="177"/>
      <c r="C49" s="177"/>
      <c r="D49" s="177"/>
      <c r="E49" s="178">
        <v>0</v>
      </c>
    </row>
    <row r="50" spans="1:11" x14ac:dyDescent="0.25">
      <c r="A50" s="179" t="s">
        <v>350</v>
      </c>
      <c r="B50" s="162"/>
      <c r="C50" s="162"/>
      <c r="D50" s="162"/>
      <c r="E50" s="164">
        <v>0</v>
      </c>
    </row>
    <row r="51" spans="1:11" ht="47.25" customHeight="1" x14ac:dyDescent="0.25">
      <c r="A51" s="180" t="s">
        <v>360</v>
      </c>
      <c r="B51" s="162"/>
      <c r="C51" s="162"/>
      <c r="D51" s="162"/>
      <c r="E51" s="150">
        <f>E52+E53+E54+E55+E56</f>
        <v>196800</v>
      </c>
    </row>
    <row r="52" spans="1:11" ht="87" customHeight="1" x14ac:dyDescent="0.25">
      <c r="A52" s="181" t="s">
        <v>404</v>
      </c>
      <c r="B52" s="41" t="s">
        <v>405</v>
      </c>
      <c r="C52" s="57">
        <v>1</v>
      </c>
      <c r="D52" s="57" t="s">
        <v>580</v>
      </c>
      <c r="E52" s="67">
        <v>36000</v>
      </c>
      <c r="J52" s="7">
        <v>0</v>
      </c>
    </row>
    <row r="53" spans="1:11" ht="52.5" customHeight="1" x14ac:dyDescent="0.25">
      <c r="A53" s="181" t="s">
        <v>544</v>
      </c>
      <c r="B53" s="41" t="s">
        <v>405</v>
      </c>
      <c r="C53" s="41">
        <v>2</v>
      </c>
      <c r="D53" s="57" t="s">
        <v>581</v>
      </c>
      <c r="E53" s="67">
        <v>60000</v>
      </c>
    </row>
    <row r="54" spans="1:11" ht="48" customHeight="1" x14ac:dyDescent="0.25">
      <c r="A54" s="181" t="s">
        <v>545</v>
      </c>
      <c r="B54" s="175" t="s">
        <v>352</v>
      </c>
      <c r="C54" s="57">
        <v>2</v>
      </c>
      <c r="D54" s="57" t="s">
        <v>582</v>
      </c>
      <c r="E54" s="67">
        <v>46400</v>
      </c>
      <c r="J54" s="7">
        <v>0</v>
      </c>
    </row>
    <row r="55" spans="1:11" ht="45" customHeight="1" x14ac:dyDescent="0.25">
      <c r="A55" s="181" t="s">
        <v>546</v>
      </c>
      <c r="B55" s="175" t="s">
        <v>352</v>
      </c>
      <c r="C55" s="57">
        <v>2</v>
      </c>
      <c r="D55" s="57" t="s">
        <v>583</v>
      </c>
      <c r="E55" s="67">
        <v>14400</v>
      </c>
    </row>
    <row r="56" spans="1:11" ht="67.5" customHeight="1" x14ac:dyDescent="0.25">
      <c r="A56" s="181" t="s">
        <v>410</v>
      </c>
      <c r="B56" s="175" t="s">
        <v>400</v>
      </c>
      <c r="C56" s="57">
        <v>2</v>
      </c>
      <c r="D56" s="57" t="s">
        <v>411</v>
      </c>
      <c r="E56" s="67">
        <v>40000</v>
      </c>
      <c r="J56" s="7">
        <v>0</v>
      </c>
    </row>
    <row r="57" spans="1:11" x14ac:dyDescent="0.25">
      <c r="A57" s="158" t="s">
        <v>350</v>
      </c>
      <c r="B57" s="162"/>
      <c r="C57" s="162"/>
      <c r="D57" s="162"/>
      <c r="E57" s="164"/>
    </row>
    <row r="58" spans="1:11" ht="31.5" x14ac:dyDescent="0.25">
      <c r="A58" s="165" t="s">
        <v>361</v>
      </c>
      <c r="B58" s="165"/>
      <c r="C58" s="165"/>
      <c r="D58" s="165"/>
      <c r="E58" s="167">
        <f>SUM(E59:E118)</f>
        <v>9383266</v>
      </c>
      <c r="F58" s="182"/>
      <c r="G58" s="183"/>
      <c r="H58" s="182"/>
      <c r="I58" s="182"/>
      <c r="J58" s="182"/>
      <c r="K58" s="182"/>
    </row>
    <row r="59" spans="1:11" ht="66" customHeight="1" x14ac:dyDescent="0.25">
      <c r="A59" s="112" t="s">
        <v>648</v>
      </c>
      <c r="B59" s="175" t="s">
        <v>352</v>
      </c>
      <c r="C59" s="77">
        <v>48</v>
      </c>
      <c r="D59" s="57" t="s">
        <v>584</v>
      </c>
      <c r="E59" s="67">
        <v>19800</v>
      </c>
    </row>
    <row r="60" spans="1:11" x14ac:dyDescent="0.25">
      <c r="A60" s="112" t="s">
        <v>414</v>
      </c>
      <c r="B60" s="175" t="s">
        <v>352</v>
      </c>
      <c r="C60" s="77">
        <v>10</v>
      </c>
      <c r="D60" s="57" t="s">
        <v>415</v>
      </c>
      <c r="E60" s="67">
        <v>15000</v>
      </c>
    </row>
    <row r="61" spans="1:11" ht="21" customHeight="1" x14ac:dyDescent="0.25">
      <c r="A61" s="112" t="s">
        <v>418</v>
      </c>
      <c r="B61" s="175" t="s">
        <v>352</v>
      </c>
      <c r="C61" s="77">
        <v>90</v>
      </c>
      <c r="D61" s="57" t="s">
        <v>585</v>
      </c>
      <c r="E61" s="67">
        <v>9000</v>
      </c>
    </row>
    <row r="62" spans="1:11" ht="47.25" x14ac:dyDescent="0.25">
      <c r="A62" s="112" t="s">
        <v>635</v>
      </c>
      <c r="B62" s="175" t="s">
        <v>420</v>
      </c>
      <c r="C62" s="77">
        <v>100</v>
      </c>
      <c r="D62" s="57" t="s">
        <v>421</v>
      </c>
      <c r="E62" s="67">
        <v>6000</v>
      </c>
    </row>
    <row r="63" spans="1:11" ht="47.25" x14ac:dyDescent="0.25">
      <c r="A63" s="112" t="s">
        <v>634</v>
      </c>
      <c r="B63" s="175" t="s">
        <v>375</v>
      </c>
      <c r="C63" s="77">
        <v>10</v>
      </c>
      <c r="D63" s="57" t="s">
        <v>586</v>
      </c>
      <c r="E63" s="67">
        <v>20000</v>
      </c>
    </row>
    <row r="64" spans="1:11" ht="31.5" x14ac:dyDescent="0.25">
      <c r="A64" s="181" t="s">
        <v>633</v>
      </c>
      <c r="B64" s="175" t="s">
        <v>400</v>
      </c>
      <c r="C64" s="57">
        <v>494</v>
      </c>
      <c r="D64" s="57" t="s">
        <v>588</v>
      </c>
      <c r="E64" s="67">
        <v>29146</v>
      </c>
    </row>
    <row r="65" spans="1:5" x14ac:dyDescent="0.25">
      <c r="A65" s="112" t="s">
        <v>422</v>
      </c>
      <c r="B65" s="175" t="s">
        <v>352</v>
      </c>
      <c r="C65" s="77">
        <v>70</v>
      </c>
      <c r="D65" s="57" t="s">
        <v>632</v>
      </c>
      <c r="E65" s="67">
        <v>63000</v>
      </c>
    </row>
    <row r="66" spans="1:5" ht="31.5" x14ac:dyDescent="0.25">
      <c r="A66" s="155" t="s">
        <v>423</v>
      </c>
      <c r="B66" s="175" t="s">
        <v>118</v>
      </c>
      <c r="C66" s="77">
        <v>27</v>
      </c>
      <c r="D66" s="77" t="s">
        <v>593</v>
      </c>
      <c r="E66" s="67">
        <v>121500</v>
      </c>
    </row>
    <row r="67" spans="1:5" ht="31.5" x14ac:dyDescent="0.25">
      <c r="A67" s="155" t="s">
        <v>424</v>
      </c>
      <c r="B67" s="175" t="s">
        <v>118</v>
      </c>
      <c r="C67" s="77">
        <v>30</v>
      </c>
      <c r="D67" s="77" t="s">
        <v>594</v>
      </c>
      <c r="E67" s="67">
        <v>135000</v>
      </c>
    </row>
    <row r="68" spans="1:5" x14ac:dyDescent="0.25">
      <c r="A68" s="155" t="s">
        <v>595</v>
      </c>
      <c r="B68" s="175" t="s">
        <v>118</v>
      </c>
      <c r="C68" s="77">
        <v>5</v>
      </c>
      <c r="D68" s="57" t="s">
        <v>596</v>
      </c>
      <c r="E68" s="67">
        <v>22500</v>
      </c>
    </row>
    <row r="69" spans="1:5" ht="31.5" x14ac:dyDescent="0.25">
      <c r="A69" s="155" t="s">
        <v>589</v>
      </c>
      <c r="B69" s="175" t="s">
        <v>400</v>
      </c>
      <c r="C69" s="77">
        <v>5</v>
      </c>
      <c r="D69" s="57" t="s">
        <v>426</v>
      </c>
      <c r="E69" s="67">
        <v>10000</v>
      </c>
    </row>
    <row r="70" spans="1:5" ht="33" customHeight="1" x14ac:dyDescent="0.25">
      <c r="A70" s="155" t="s">
        <v>427</v>
      </c>
      <c r="B70" s="175" t="s">
        <v>118</v>
      </c>
      <c r="C70" s="77">
        <v>1</v>
      </c>
      <c r="D70" s="57" t="s">
        <v>587</v>
      </c>
      <c r="E70" s="67">
        <v>20000</v>
      </c>
    </row>
    <row r="71" spans="1:5" ht="21" customHeight="1" x14ac:dyDescent="0.25">
      <c r="A71" s="155" t="s">
        <v>428</v>
      </c>
      <c r="B71" s="175" t="s">
        <v>400</v>
      </c>
      <c r="C71" s="77">
        <v>1</v>
      </c>
      <c r="D71" s="57" t="s">
        <v>590</v>
      </c>
      <c r="E71" s="67">
        <v>6000</v>
      </c>
    </row>
    <row r="72" spans="1:5" ht="30.75" customHeight="1" x14ac:dyDescent="0.25">
      <c r="A72" s="155" t="s">
        <v>591</v>
      </c>
      <c r="B72" s="175" t="s">
        <v>400</v>
      </c>
      <c r="C72" s="77">
        <v>1</v>
      </c>
      <c r="D72" s="57" t="s">
        <v>592</v>
      </c>
      <c r="E72" s="67">
        <v>3000</v>
      </c>
    </row>
    <row r="73" spans="1:5" ht="50.25" customHeight="1" x14ac:dyDescent="0.25">
      <c r="A73" s="155" t="s">
        <v>598</v>
      </c>
      <c r="B73" s="175" t="s">
        <v>352</v>
      </c>
      <c r="C73" s="77">
        <v>2</v>
      </c>
      <c r="D73" s="57" t="s">
        <v>599</v>
      </c>
      <c r="E73" s="67">
        <v>49480</v>
      </c>
    </row>
    <row r="74" spans="1:5" ht="50.25" customHeight="1" x14ac:dyDescent="0.25">
      <c r="A74" s="155" t="s">
        <v>600</v>
      </c>
      <c r="B74" s="175" t="s">
        <v>400</v>
      </c>
      <c r="C74" s="77">
        <v>1</v>
      </c>
      <c r="D74" s="57" t="s">
        <v>601</v>
      </c>
      <c r="E74" s="67">
        <v>12000</v>
      </c>
    </row>
    <row r="75" spans="1:5" ht="78" customHeight="1" x14ac:dyDescent="0.25">
      <c r="A75" s="155" t="s">
        <v>602</v>
      </c>
      <c r="B75" s="175" t="s">
        <v>352</v>
      </c>
      <c r="C75" s="77">
        <v>11</v>
      </c>
      <c r="D75" s="57" t="s">
        <v>603</v>
      </c>
      <c r="E75" s="67">
        <v>26400</v>
      </c>
    </row>
    <row r="76" spans="1:5" ht="38.25" customHeight="1" x14ac:dyDescent="0.25">
      <c r="A76" s="155" t="s">
        <v>604</v>
      </c>
      <c r="B76" s="175" t="s">
        <v>352</v>
      </c>
      <c r="C76" s="77">
        <v>2</v>
      </c>
      <c r="D76" s="57" t="s">
        <v>605</v>
      </c>
      <c r="E76" s="67">
        <v>7000</v>
      </c>
    </row>
    <row r="77" spans="1:5" ht="21" customHeight="1" x14ac:dyDescent="0.25">
      <c r="A77" s="155" t="s">
        <v>429</v>
      </c>
      <c r="B77" s="175" t="s">
        <v>352</v>
      </c>
      <c r="C77" s="77">
        <v>120</v>
      </c>
      <c r="D77" s="57" t="s">
        <v>606</v>
      </c>
      <c r="E77" s="67">
        <v>30000</v>
      </c>
    </row>
    <row r="78" spans="1:5" ht="31.5" x14ac:dyDescent="0.25">
      <c r="A78" s="155" t="s">
        <v>430</v>
      </c>
      <c r="B78" s="175" t="s">
        <v>118</v>
      </c>
      <c r="C78" s="77">
        <v>59</v>
      </c>
      <c r="D78" s="57" t="s">
        <v>597</v>
      </c>
      <c r="E78" s="67">
        <v>47790</v>
      </c>
    </row>
    <row r="79" spans="1:5" x14ac:dyDescent="0.25">
      <c r="A79" s="155" t="s">
        <v>622</v>
      </c>
      <c r="B79" s="175"/>
      <c r="C79" s="77"/>
      <c r="D79" s="57"/>
      <c r="E79" s="67"/>
    </row>
    <row r="80" spans="1:5" x14ac:dyDescent="0.25">
      <c r="A80" s="155" t="s">
        <v>629</v>
      </c>
      <c r="B80" s="175" t="s">
        <v>432</v>
      </c>
      <c r="C80" s="77">
        <v>8000</v>
      </c>
      <c r="D80" s="57" t="s">
        <v>623</v>
      </c>
      <c r="E80" s="67">
        <v>312000</v>
      </c>
    </row>
    <row r="81" spans="1:5" x14ac:dyDescent="0.25">
      <c r="A81" s="155" t="s">
        <v>630</v>
      </c>
      <c r="B81" s="175" t="s">
        <v>432</v>
      </c>
      <c r="C81" s="77">
        <v>100</v>
      </c>
      <c r="D81" s="57" t="s">
        <v>624</v>
      </c>
      <c r="E81" s="67">
        <v>10000</v>
      </c>
    </row>
    <row r="82" spans="1:5" x14ac:dyDescent="0.25">
      <c r="A82" s="155" t="s">
        <v>631</v>
      </c>
      <c r="B82" s="175" t="s">
        <v>432</v>
      </c>
      <c r="C82" s="77">
        <v>100</v>
      </c>
      <c r="D82" s="57" t="s">
        <v>624</v>
      </c>
      <c r="E82" s="67">
        <v>10000</v>
      </c>
    </row>
    <row r="83" spans="1:5" ht="31.5" x14ac:dyDescent="0.25">
      <c r="A83" s="155" t="s">
        <v>625</v>
      </c>
      <c r="B83" s="175" t="s">
        <v>352</v>
      </c>
      <c r="C83" s="77">
        <v>63</v>
      </c>
      <c r="D83" s="57" t="s">
        <v>626</v>
      </c>
      <c r="E83" s="67">
        <v>50000</v>
      </c>
    </row>
    <row r="84" spans="1:5" ht="47.25" x14ac:dyDescent="0.25">
      <c r="A84" s="155" t="s">
        <v>627</v>
      </c>
      <c r="B84" s="175" t="s">
        <v>352</v>
      </c>
      <c r="C84" s="77">
        <v>34</v>
      </c>
      <c r="D84" s="57" t="s">
        <v>628</v>
      </c>
      <c r="E84" s="67">
        <v>20000</v>
      </c>
    </row>
    <row r="85" spans="1:5" ht="47.25" x14ac:dyDescent="0.25">
      <c r="A85" s="155" t="s">
        <v>641</v>
      </c>
      <c r="B85" s="175" t="s">
        <v>352</v>
      </c>
      <c r="C85" s="77">
        <v>31</v>
      </c>
      <c r="D85" s="57" t="s">
        <v>642</v>
      </c>
      <c r="E85" s="67">
        <v>38000</v>
      </c>
    </row>
    <row r="86" spans="1:5" ht="47.25" x14ac:dyDescent="0.25">
      <c r="A86" s="155" t="s">
        <v>654</v>
      </c>
      <c r="B86" s="175" t="s">
        <v>352</v>
      </c>
      <c r="C86" s="77">
        <v>10</v>
      </c>
      <c r="D86" s="57" t="s">
        <v>655</v>
      </c>
      <c r="E86" s="67">
        <v>5000</v>
      </c>
    </row>
    <row r="87" spans="1:5" s="128" customFormat="1" ht="41.25" customHeight="1" x14ac:dyDescent="0.25">
      <c r="A87" s="155" t="s">
        <v>435</v>
      </c>
      <c r="B87" s="175" t="s">
        <v>118</v>
      </c>
      <c r="C87" s="77">
        <v>12178</v>
      </c>
      <c r="D87" s="57" t="s">
        <v>667</v>
      </c>
      <c r="E87" s="67">
        <v>3653400</v>
      </c>
    </row>
    <row r="88" spans="1:5" ht="31.5" x14ac:dyDescent="0.25">
      <c r="A88" s="155" t="s">
        <v>666</v>
      </c>
      <c r="B88" s="175" t="s">
        <v>461</v>
      </c>
      <c r="C88" s="77">
        <f>45*6</f>
        <v>270</v>
      </c>
      <c r="D88" s="57" t="s">
        <v>437</v>
      </c>
      <c r="E88" s="67">
        <v>175500</v>
      </c>
    </row>
    <row r="89" spans="1:5" ht="47.25" x14ac:dyDescent="0.25">
      <c r="A89" s="155" t="s">
        <v>438</v>
      </c>
      <c r="B89" s="175" t="s">
        <v>368</v>
      </c>
      <c r="C89" s="77">
        <v>45</v>
      </c>
      <c r="D89" s="57" t="s">
        <v>439</v>
      </c>
      <c r="E89" s="67">
        <v>1350000</v>
      </c>
    </row>
    <row r="90" spans="1:5" ht="34.5" customHeight="1" x14ac:dyDescent="0.25">
      <c r="A90" s="155" t="s">
        <v>636</v>
      </c>
      <c r="B90" s="175"/>
      <c r="C90" s="77"/>
      <c r="D90" s="57"/>
      <c r="E90" s="67"/>
    </row>
    <row r="91" spans="1:5" ht="25.5" customHeight="1" x14ac:dyDescent="0.25">
      <c r="A91" s="155" t="s">
        <v>649</v>
      </c>
      <c r="B91" s="175" t="s">
        <v>118</v>
      </c>
      <c r="C91" s="77">
        <v>2</v>
      </c>
      <c r="D91" s="77" t="s">
        <v>637</v>
      </c>
      <c r="E91" s="67">
        <v>5500</v>
      </c>
    </row>
    <row r="92" spans="1:5" ht="34.5" customHeight="1" x14ac:dyDescent="0.25">
      <c r="A92" s="155" t="s">
        <v>650</v>
      </c>
      <c r="B92" s="175" t="s">
        <v>118</v>
      </c>
      <c r="C92" s="77">
        <v>7</v>
      </c>
      <c r="D92" s="57" t="s">
        <v>639</v>
      </c>
      <c r="E92" s="67">
        <v>3400</v>
      </c>
    </row>
    <row r="93" spans="1:5" x14ac:dyDescent="0.25">
      <c r="A93" s="155" t="s">
        <v>651</v>
      </c>
      <c r="B93" s="175" t="s">
        <v>118</v>
      </c>
      <c r="C93" s="77">
        <v>2</v>
      </c>
      <c r="D93" s="57" t="s">
        <v>638</v>
      </c>
      <c r="E93" s="67">
        <v>20000</v>
      </c>
    </row>
    <row r="94" spans="1:5" ht="31.5" x14ac:dyDescent="0.25">
      <c r="A94" s="155" t="s">
        <v>664</v>
      </c>
      <c r="B94" s="175" t="s">
        <v>352</v>
      </c>
      <c r="C94" s="77">
        <v>400</v>
      </c>
      <c r="D94" s="57" t="s">
        <v>444</v>
      </c>
      <c r="E94" s="67">
        <v>74000</v>
      </c>
    </row>
    <row r="95" spans="1:5" ht="47.25" x14ac:dyDescent="0.25">
      <c r="A95" s="155" t="s">
        <v>668</v>
      </c>
      <c r="B95" s="175" t="s">
        <v>352</v>
      </c>
      <c r="C95" s="77">
        <v>47</v>
      </c>
      <c r="D95" s="57" t="s">
        <v>669</v>
      </c>
      <c r="E95" s="67">
        <v>73000</v>
      </c>
    </row>
    <row r="96" spans="1:5" ht="31.5" x14ac:dyDescent="0.25">
      <c r="A96" s="155" t="s">
        <v>670</v>
      </c>
      <c r="B96" s="175" t="s">
        <v>352</v>
      </c>
      <c r="C96" s="77">
        <v>9</v>
      </c>
      <c r="D96" s="57" t="s">
        <v>671</v>
      </c>
      <c r="E96" s="67">
        <v>80000</v>
      </c>
    </row>
    <row r="97" spans="1:8" x14ac:dyDescent="0.25">
      <c r="A97" s="155" t="s">
        <v>446</v>
      </c>
      <c r="B97" s="175" t="s">
        <v>352</v>
      </c>
      <c r="C97" s="77">
        <v>212</v>
      </c>
      <c r="D97" s="57" t="s">
        <v>607</v>
      </c>
      <c r="E97" s="67">
        <v>20000</v>
      </c>
    </row>
    <row r="98" spans="1:8" ht="31.5" x14ac:dyDescent="0.25">
      <c r="A98" s="155" t="s">
        <v>609</v>
      </c>
      <c r="B98" s="175" t="s">
        <v>352</v>
      </c>
      <c r="C98" s="77">
        <v>1677</v>
      </c>
      <c r="D98" s="57" t="s">
        <v>608</v>
      </c>
      <c r="E98" s="67">
        <v>101900</v>
      </c>
    </row>
    <row r="99" spans="1:8" ht="31.5" x14ac:dyDescent="0.25">
      <c r="A99" s="155" t="s">
        <v>610</v>
      </c>
      <c r="B99" s="175" t="s">
        <v>352</v>
      </c>
      <c r="C99" s="77">
        <v>8795</v>
      </c>
      <c r="D99" s="57" t="s">
        <v>611</v>
      </c>
      <c r="E99" s="67">
        <v>338757</v>
      </c>
    </row>
    <row r="100" spans="1:8" x14ac:dyDescent="0.25">
      <c r="A100" s="155" t="s">
        <v>448</v>
      </c>
      <c r="B100" s="175" t="s">
        <v>352</v>
      </c>
      <c r="C100" s="77">
        <v>2538</v>
      </c>
      <c r="D100" s="57" t="s">
        <v>612</v>
      </c>
      <c r="E100" s="67">
        <v>200000</v>
      </c>
    </row>
    <row r="101" spans="1:8" x14ac:dyDescent="0.25">
      <c r="A101" s="155" t="s">
        <v>449</v>
      </c>
      <c r="B101" s="175" t="s">
        <v>352</v>
      </c>
      <c r="C101" s="77">
        <v>90</v>
      </c>
      <c r="D101" s="57" t="s">
        <v>613</v>
      </c>
      <c r="E101" s="67">
        <v>20000</v>
      </c>
    </row>
    <row r="102" spans="1:8" ht="31.5" x14ac:dyDescent="0.25">
      <c r="A102" s="155" t="s">
        <v>450</v>
      </c>
      <c r="B102" s="175" t="s">
        <v>352</v>
      </c>
      <c r="C102" s="77">
        <v>1642</v>
      </c>
      <c r="D102" s="57" t="s">
        <v>614</v>
      </c>
      <c r="E102" s="67">
        <v>150000</v>
      </c>
    </row>
    <row r="103" spans="1:8" ht="47.25" x14ac:dyDescent="0.25">
      <c r="A103" s="155" t="s">
        <v>656</v>
      </c>
      <c r="B103" s="175" t="s">
        <v>368</v>
      </c>
      <c r="C103" s="77">
        <v>1</v>
      </c>
      <c r="D103" s="57" t="s">
        <v>657</v>
      </c>
      <c r="E103" s="67">
        <v>900</v>
      </c>
    </row>
    <row r="104" spans="1:8" ht="78.75" x14ac:dyDescent="0.25">
      <c r="A104" s="155" t="s">
        <v>658</v>
      </c>
      <c r="B104" s="175" t="s">
        <v>368</v>
      </c>
      <c r="C104" s="77">
        <v>4</v>
      </c>
      <c r="D104" s="57" t="s">
        <v>705</v>
      </c>
      <c r="E104" s="67">
        <v>122490</v>
      </c>
    </row>
    <row r="105" spans="1:8" ht="47.25" x14ac:dyDescent="0.25">
      <c r="A105" s="155" t="s">
        <v>645</v>
      </c>
      <c r="B105" s="175" t="s">
        <v>453</v>
      </c>
      <c r="C105" s="77">
        <v>10</v>
      </c>
      <c r="D105" s="57" t="s">
        <v>718</v>
      </c>
      <c r="E105" s="67">
        <v>252000</v>
      </c>
    </row>
    <row r="106" spans="1:8" ht="47.25" x14ac:dyDescent="0.25">
      <c r="A106" s="176" t="s">
        <v>644</v>
      </c>
      <c r="B106" s="78" t="s">
        <v>400</v>
      </c>
      <c r="C106" s="79">
        <v>290</v>
      </c>
      <c r="D106" s="79" t="s">
        <v>643</v>
      </c>
      <c r="E106" s="67">
        <v>99500</v>
      </c>
    </row>
    <row r="107" spans="1:8" ht="31.5" x14ac:dyDescent="0.25">
      <c r="A107" s="176" t="s">
        <v>652</v>
      </c>
      <c r="B107" s="78" t="s">
        <v>400</v>
      </c>
      <c r="C107" s="79">
        <v>45</v>
      </c>
      <c r="D107" s="79" t="s">
        <v>653</v>
      </c>
      <c r="E107" s="67">
        <v>20250</v>
      </c>
    </row>
    <row r="108" spans="1:8" ht="31.5" x14ac:dyDescent="0.25">
      <c r="A108" s="176" t="s">
        <v>455</v>
      </c>
      <c r="B108" s="78" t="s">
        <v>368</v>
      </c>
      <c r="C108" s="79">
        <v>6</v>
      </c>
      <c r="D108" s="184" t="s">
        <v>662</v>
      </c>
      <c r="E108" s="67">
        <v>1800</v>
      </c>
    </row>
    <row r="109" spans="1:8" ht="21" customHeight="1" x14ac:dyDescent="0.25">
      <c r="A109" s="176" t="s">
        <v>456</v>
      </c>
      <c r="B109" s="78" t="s">
        <v>368</v>
      </c>
      <c r="C109" s="79" t="s">
        <v>660</v>
      </c>
      <c r="D109" s="184" t="s">
        <v>661</v>
      </c>
      <c r="E109" s="67">
        <v>151978</v>
      </c>
    </row>
    <row r="110" spans="1:8" ht="31.5" x14ac:dyDescent="0.25">
      <c r="A110" s="176" t="s">
        <v>663</v>
      </c>
      <c r="B110" s="78" t="s">
        <v>368</v>
      </c>
      <c r="C110" s="79">
        <v>45</v>
      </c>
      <c r="D110" s="79" t="s">
        <v>459</v>
      </c>
      <c r="E110" s="67">
        <v>135000</v>
      </c>
    </row>
    <row r="111" spans="1:8" s="128" customFormat="1" x14ac:dyDescent="0.25">
      <c r="A111" s="176" t="s">
        <v>460</v>
      </c>
      <c r="B111" s="78" t="s">
        <v>461</v>
      </c>
      <c r="C111" s="79">
        <v>2222</v>
      </c>
      <c r="D111" s="79" t="s">
        <v>665</v>
      </c>
      <c r="E111" s="67">
        <v>666600</v>
      </c>
    </row>
    <row r="112" spans="1:8" s="128" customFormat="1" ht="47.25" x14ac:dyDescent="0.25">
      <c r="A112" s="155" t="s">
        <v>616</v>
      </c>
      <c r="B112" s="41" t="s">
        <v>375</v>
      </c>
      <c r="C112" s="41">
        <v>242</v>
      </c>
      <c r="D112" s="41" t="s">
        <v>615</v>
      </c>
      <c r="E112" s="67">
        <v>70000</v>
      </c>
      <c r="F112" s="185"/>
      <c r="G112" s="186"/>
      <c r="H112" s="185"/>
    </row>
    <row r="113" spans="1:8" s="128" customFormat="1" ht="31.5" x14ac:dyDescent="0.25">
      <c r="A113" s="155" t="s">
        <v>617</v>
      </c>
      <c r="B113" s="41" t="s">
        <v>375</v>
      </c>
      <c r="C113" s="41">
        <v>45</v>
      </c>
      <c r="D113" s="41" t="s">
        <v>465</v>
      </c>
      <c r="E113" s="67">
        <v>15750</v>
      </c>
      <c r="F113" s="187"/>
      <c r="G113" s="186"/>
      <c r="H113" s="187"/>
    </row>
    <row r="114" spans="1:8" ht="31.5" x14ac:dyDescent="0.25">
      <c r="A114" s="176" t="s">
        <v>618</v>
      </c>
      <c r="B114" s="78" t="s">
        <v>466</v>
      </c>
      <c r="C114" s="79">
        <v>6</v>
      </c>
      <c r="D114" s="184" t="s">
        <v>619</v>
      </c>
      <c r="E114" s="67">
        <v>1500</v>
      </c>
    </row>
    <row r="115" spans="1:8" ht="31.5" x14ac:dyDescent="0.25">
      <c r="A115" s="176" t="s">
        <v>620</v>
      </c>
      <c r="B115" s="78" t="s">
        <v>375</v>
      </c>
      <c r="C115" s="79">
        <v>126</v>
      </c>
      <c r="D115" s="184" t="s">
        <v>621</v>
      </c>
      <c r="E115" s="67">
        <v>9000</v>
      </c>
    </row>
    <row r="116" spans="1:8" ht="31.5" x14ac:dyDescent="0.25">
      <c r="A116" s="188" t="s">
        <v>646</v>
      </c>
      <c r="B116" s="175" t="s">
        <v>118</v>
      </c>
      <c r="C116" s="77">
        <v>45</v>
      </c>
      <c r="D116" s="67" t="s">
        <v>647</v>
      </c>
      <c r="E116" s="67">
        <v>383625</v>
      </c>
    </row>
    <row r="117" spans="1:8" ht="29.25" customHeight="1" x14ac:dyDescent="0.25">
      <c r="A117" s="158" t="s">
        <v>467</v>
      </c>
      <c r="B117" s="72" t="s">
        <v>375</v>
      </c>
      <c r="C117" s="74">
        <v>2</v>
      </c>
      <c r="D117" s="74" t="s">
        <v>659</v>
      </c>
      <c r="E117" s="126">
        <v>39800</v>
      </c>
    </row>
    <row r="118" spans="1:8" ht="31.5" x14ac:dyDescent="0.25">
      <c r="A118" s="80" t="s">
        <v>672</v>
      </c>
      <c r="B118" s="78" t="s">
        <v>375</v>
      </c>
      <c r="C118" s="79">
        <v>2</v>
      </c>
      <c r="D118" s="81" t="s">
        <v>673</v>
      </c>
      <c r="E118" s="67">
        <v>50000</v>
      </c>
    </row>
    <row r="119" spans="1:8" x14ac:dyDescent="0.25">
      <c r="A119" s="80"/>
      <c r="B119" s="78"/>
      <c r="C119" s="79"/>
      <c r="D119" s="81"/>
      <c r="E119" s="67"/>
    </row>
    <row r="120" spans="1:8" ht="47.25" x14ac:dyDescent="0.25">
      <c r="A120" s="189" t="s">
        <v>534</v>
      </c>
      <c r="B120" s="162"/>
      <c r="C120" s="162"/>
      <c r="D120" s="162"/>
      <c r="E120" s="150">
        <f>SUM(E121:E125)</f>
        <v>174150</v>
      </c>
    </row>
    <row r="121" spans="1:8" ht="31.5" customHeight="1" x14ac:dyDescent="0.25">
      <c r="A121" s="176" t="s">
        <v>507</v>
      </c>
      <c r="B121" s="175" t="s">
        <v>375</v>
      </c>
      <c r="C121" s="77">
        <v>29</v>
      </c>
      <c r="D121" s="57" t="s">
        <v>674</v>
      </c>
      <c r="E121" s="67">
        <v>26810</v>
      </c>
    </row>
    <row r="122" spans="1:8" ht="62.25" customHeight="1" x14ac:dyDescent="0.25">
      <c r="A122" s="174" t="s">
        <v>469</v>
      </c>
      <c r="B122" s="74" t="s">
        <v>375</v>
      </c>
      <c r="C122" s="74">
        <v>156</v>
      </c>
      <c r="D122" s="74" t="s">
        <v>675</v>
      </c>
      <c r="E122" s="190">
        <v>64340</v>
      </c>
      <c r="F122" s="191"/>
      <c r="G122" s="192"/>
      <c r="H122" s="191"/>
    </row>
    <row r="123" spans="1:8" ht="79.5" customHeight="1" x14ac:dyDescent="0.25">
      <c r="A123" s="174" t="s">
        <v>470</v>
      </c>
      <c r="B123" s="74" t="s">
        <v>375</v>
      </c>
      <c r="C123" s="74">
        <v>44</v>
      </c>
      <c r="D123" s="74" t="s">
        <v>676</v>
      </c>
      <c r="E123" s="190">
        <v>13500</v>
      </c>
      <c r="F123" s="191"/>
      <c r="G123" s="192"/>
      <c r="H123" s="191"/>
    </row>
    <row r="124" spans="1:8" ht="47.25" x14ac:dyDescent="0.25">
      <c r="A124" s="174" t="s">
        <v>471</v>
      </c>
      <c r="B124" s="74" t="s">
        <v>375</v>
      </c>
      <c r="C124" s="74">
        <v>76</v>
      </c>
      <c r="D124" s="74" t="s">
        <v>472</v>
      </c>
      <c r="E124" s="190">
        <v>38000</v>
      </c>
      <c r="F124" s="191"/>
      <c r="G124" s="192"/>
      <c r="H124" s="191"/>
    </row>
    <row r="125" spans="1:8" x14ac:dyDescent="0.25">
      <c r="A125" s="174" t="s">
        <v>473</v>
      </c>
      <c r="B125" s="74" t="s">
        <v>375</v>
      </c>
      <c r="C125" s="74">
        <v>45</v>
      </c>
      <c r="D125" s="74" t="s">
        <v>677</v>
      </c>
      <c r="E125" s="190">
        <v>31500</v>
      </c>
      <c r="F125" s="191"/>
      <c r="G125" s="192"/>
      <c r="H125" s="191"/>
    </row>
    <row r="126" spans="1:8" x14ac:dyDescent="0.25">
      <c r="A126" s="193" t="s">
        <v>142</v>
      </c>
      <c r="B126" s="162"/>
      <c r="C126" s="162"/>
      <c r="D126" s="162"/>
      <c r="E126" s="150">
        <f>E120+E58+E51+E32+E27+E24+E17+E6</f>
        <v>48663900</v>
      </c>
    </row>
    <row r="127" spans="1:8" ht="21" customHeight="1" x14ac:dyDescent="0.25">
      <c r="A127" s="194"/>
      <c r="B127" s="191"/>
      <c r="C127" s="191"/>
      <c r="D127" s="191"/>
      <c r="E127" s="127"/>
    </row>
    <row r="128" spans="1:8" ht="15" customHeight="1" x14ac:dyDescent="0.25">
      <c r="A128" s="191" t="s">
        <v>519</v>
      </c>
      <c r="B128" s="113"/>
      <c r="C128" s="113"/>
      <c r="D128" s="191" t="s">
        <v>520</v>
      </c>
      <c r="E128" s="127"/>
    </row>
    <row r="129" spans="1:5" ht="15" customHeight="1" x14ac:dyDescent="0.25">
      <c r="A129" s="194"/>
      <c r="B129" s="191"/>
      <c r="C129" s="191"/>
      <c r="D129" s="191"/>
      <c r="E129" s="127"/>
    </row>
    <row r="130" spans="1:5" ht="15" customHeight="1" x14ac:dyDescent="0.25">
      <c r="A130" s="191" t="s">
        <v>535</v>
      </c>
      <c r="B130" s="113"/>
      <c r="C130" s="113"/>
      <c r="D130" s="191" t="s">
        <v>536</v>
      </c>
      <c r="E130" s="127"/>
    </row>
    <row r="131" spans="1:5" ht="15" customHeight="1" x14ac:dyDescent="0.25">
      <c r="A131" s="194"/>
      <c r="B131" s="191"/>
      <c r="C131" s="191"/>
      <c r="D131" s="191"/>
      <c r="E131" s="127"/>
    </row>
    <row r="132" spans="1:5" ht="15" customHeight="1" x14ac:dyDescent="0.25">
      <c r="A132" s="191" t="s">
        <v>364</v>
      </c>
      <c r="B132" s="113"/>
      <c r="C132" s="113"/>
      <c r="D132" s="191" t="s">
        <v>537</v>
      </c>
      <c r="E132" s="127"/>
    </row>
    <row r="133" spans="1:5" ht="15" customHeight="1" x14ac:dyDescent="0.25">
      <c r="A133" s="194"/>
      <c r="B133" s="191"/>
      <c r="C133" s="191"/>
      <c r="D133" s="191"/>
      <c r="E133" s="127"/>
    </row>
    <row r="134" spans="1:5" ht="15" customHeight="1" x14ac:dyDescent="0.25">
      <c r="A134" s="194"/>
      <c r="B134" s="191"/>
      <c r="C134" s="191"/>
      <c r="D134" s="191"/>
      <c r="E134" s="127"/>
    </row>
    <row r="135" spans="1:5" ht="15" customHeight="1" x14ac:dyDescent="0.25">
      <c r="A135" s="194"/>
      <c r="B135" s="191"/>
      <c r="C135" s="191"/>
      <c r="D135" s="191"/>
      <c r="E135" s="127"/>
    </row>
    <row r="136" spans="1:5" ht="15" customHeight="1" x14ac:dyDescent="0.25">
      <c r="A136" s="194"/>
      <c r="B136" s="191"/>
      <c r="C136" s="191"/>
      <c r="D136" s="191"/>
      <c r="E136" s="127"/>
    </row>
    <row r="137" spans="1:5" ht="15" customHeight="1" x14ac:dyDescent="0.25">
      <c r="A137" s="194"/>
      <c r="B137" s="191"/>
      <c r="C137" s="191"/>
      <c r="D137" s="191"/>
      <c r="E137" s="127"/>
    </row>
    <row r="138" spans="1:5" ht="15" customHeight="1" x14ac:dyDescent="0.25">
      <c r="A138" s="194"/>
      <c r="B138" s="191"/>
      <c r="C138" s="191"/>
      <c r="D138" s="191"/>
      <c r="E138" s="127"/>
    </row>
    <row r="139" spans="1:5" ht="15" customHeight="1" x14ac:dyDescent="0.25">
      <c r="A139" s="194"/>
      <c r="B139" s="191"/>
      <c r="C139" s="191"/>
      <c r="D139" s="191"/>
      <c r="E139" s="127"/>
    </row>
    <row r="140" spans="1:5" ht="33" customHeight="1" x14ac:dyDescent="0.25">
      <c r="A140" s="194"/>
      <c r="B140" s="191"/>
      <c r="C140" s="191"/>
      <c r="D140" s="191"/>
      <c r="E140" s="127"/>
    </row>
    <row r="141" spans="1:5" ht="33" customHeight="1" x14ac:dyDescent="0.25">
      <c r="A141" s="194"/>
      <c r="B141" s="191"/>
      <c r="C141" s="191"/>
      <c r="D141" s="191"/>
      <c r="E141" s="127"/>
    </row>
    <row r="142" spans="1:5" ht="33" customHeight="1" x14ac:dyDescent="0.25">
      <c r="A142" s="194"/>
      <c r="B142" s="191"/>
      <c r="C142" s="191"/>
      <c r="D142" s="191"/>
      <c r="E142" s="127"/>
    </row>
    <row r="143" spans="1:5" ht="33" customHeight="1" x14ac:dyDescent="0.25">
      <c r="A143" s="194"/>
      <c r="B143" s="191"/>
      <c r="C143" s="191"/>
      <c r="D143" s="191"/>
      <c r="E143" s="127"/>
    </row>
    <row r="144" spans="1:5" ht="33" customHeight="1" x14ac:dyDescent="0.25">
      <c r="A144" s="194"/>
      <c r="B144" s="191"/>
      <c r="C144" s="191"/>
      <c r="D144" s="191"/>
      <c r="E144" s="127"/>
    </row>
    <row r="145" spans="1:5" ht="33" customHeight="1" x14ac:dyDescent="0.25">
      <c r="A145" s="194"/>
      <c r="B145" s="191"/>
      <c r="C145" s="191"/>
      <c r="D145" s="191"/>
      <c r="E145" s="127"/>
    </row>
    <row r="146" spans="1:5" ht="33" customHeight="1" x14ac:dyDescent="0.25">
      <c r="A146" s="194"/>
      <c r="B146" s="191"/>
      <c r="C146" s="191"/>
      <c r="D146" s="191"/>
      <c r="E146" s="127"/>
    </row>
    <row r="147" spans="1:5" ht="33" customHeight="1" x14ac:dyDescent="0.25">
      <c r="A147" s="194"/>
      <c r="B147" s="191"/>
      <c r="C147" s="191"/>
      <c r="D147" s="191"/>
      <c r="E147" s="127"/>
    </row>
    <row r="148" spans="1:5" ht="33" customHeight="1" x14ac:dyDescent="0.25">
      <c r="A148" s="194"/>
      <c r="B148" s="191"/>
      <c r="C148" s="191"/>
      <c r="D148" s="191"/>
      <c r="E148" s="127"/>
    </row>
    <row r="149" spans="1:5" ht="33" customHeight="1" x14ac:dyDescent="0.25">
      <c r="A149" s="194"/>
      <c r="B149" s="191"/>
      <c r="C149" s="191"/>
      <c r="D149" s="191"/>
      <c r="E149" s="127"/>
    </row>
    <row r="150" spans="1:5" ht="33" customHeight="1" x14ac:dyDescent="0.25">
      <c r="A150" s="194"/>
      <c r="B150" s="191"/>
      <c r="C150" s="191"/>
      <c r="D150" s="191"/>
      <c r="E150" s="127"/>
    </row>
    <row r="151" spans="1:5" ht="33" customHeight="1" x14ac:dyDescent="0.25">
      <c r="A151" s="194"/>
      <c r="B151" s="191"/>
      <c r="C151" s="191"/>
      <c r="D151" s="191"/>
      <c r="E151" s="127"/>
    </row>
    <row r="152" spans="1:5" ht="33" customHeight="1" x14ac:dyDescent="0.25">
      <c r="A152" s="194"/>
      <c r="B152" s="191"/>
      <c r="C152" s="191"/>
      <c r="D152" s="191"/>
      <c r="E152" s="127"/>
    </row>
    <row r="153" spans="1:5" ht="33" customHeight="1" x14ac:dyDescent="0.25">
      <c r="A153" s="194"/>
      <c r="B153" s="191"/>
      <c r="C153" s="191"/>
      <c r="D153" s="191"/>
      <c r="E153" s="127"/>
    </row>
    <row r="154" spans="1:5" ht="33" customHeight="1" x14ac:dyDescent="0.25">
      <c r="A154" s="194"/>
      <c r="B154" s="191"/>
      <c r="C154" s="191"/>
      <c r="D154" s="191"/>
      <c r="E154" s="127"/>
    </row>
    <row r="155" spans="1:5" ht="33" customHeight="1" x14ac:dyDescent="0.25">
      <c r="A155" s="194"/>
      <c r="B155" s="191"/>
      <c r="C155" s="191"/>
      <c r="D155" s="191"/>
      <c r="E155" s="127"/>
    </row>
    <row r="156" spans="1:5" ht="33" customHeight="1" x14ac:dyDescent="0.25">
      <c r="A156" s="194"/>
      <c r="B156" s="191"/>
      <c r="C156" s="191"/>
      <c r="D156" s="191"/>
      <c r="E156" s="127"/>
    </row>
    <row r="157" spans="1:5" ht="33" customHeight="1" x14ac:dyDescent="0.25">
      <c r="A157" s="194"/>
      <c r="B157" s="191"/>
      <c r="C157" s="191"/>
      <c r="D157" s="191"/>
      <c r="E157" s="127"/>
    </row>
    <row r="158" spans="1:5" ht="33" customHeight="1" x14ac:dyDescent="0.25">
      <c r="A158" s="194"/>
      <c r="B158" s="191"/>
      <c r="C158" s="191"/>
      <c r="D158" s="191"/>
      <c r="E158" s="127"/>
    </row>
    <row r="159" spans="1:5" ht="33" customHeight="1" x14ac:dyDescent="0.25">
      <c r="A159" s="194"/>
      <c r="B159" s="191"/>
      <c r="C159" s="191"/>
      <c r="D159" s="191"/>
      <c r="E159" s="127"/>
    </row>
    <row r="160" spans="1:5" ht="33" customHeight="1" x14ac:dyDescent="0.25">
      <c r="A160" s="194"/>
      <c r="B160" s="191"/>
      <c r="C160" s="191"/>
      <c r="D160" s="191"/>
      <c r="E160" s="127"/>
    </row>
    <row r="161" spans="1:5" ht="33" customHeight="1" x14ac:dyDescent="0.25">
      <c r="A161" s="194"/>
      <c r="B161" s="191"/>
      <c r="C161" s="191"/>
      <c r="D161" s="191"/>
      <c r="E161" s="127"/>
    </row>
    <row r="162" spans="1:5" ht="33" customHeight="1" x14ac:dyDescent="0.25">
      <c r="A162" s="194"/>
      <c r="B162" s="191"/>
      <c r="C162" s="191"/>
      <c r="D162" s="191"/>
      <c r="E162" s="127"/>
    </row>
    <row r="163" spans="1:5" ht="33" customHeight="1" x14ac:dyDescent="0.25">
      <c r="A163" s="194"/>
      <c r="B163" s="191"/>
      <c r="C163" s="191"/>
      <c r="D163" s="191"/>
      <c r="E163" s="127"/>
    </row>
    <row r="164" spans="1:5" ht="33" customHeight="1" x14ac:dyDescent="0.25">
      <c r="A164" s="194"/>
      <c r="B164" s="191"/>
      <c r="C164" s="191"/>
      <c r="D164" s="191"/>
      <c r="E164" s="127"/>
    </row>
    <row r="165" spans="1:5" ht="33" customHeight="1" x14ac:dyDescent="0.25">
      <c r="A165" s="194"/>
      <c r="B165" s="191"/>
      <c r="C165" s="191"/>
      <c r="D165" s="191"/>
      <c r="E165" s="127"/>
    </row>
    <row r="166" spans="1:5" ht="33" customHeight="1" x14ac:dyDescent="0.25">
      <c r="A166" s="194"/>
      <c r="B166" s="191"/>
      <c r="C166" s="191"/>
      <c r="D166" s="191"/>
      <c r="E166" s="127"/>
    </row>
    <row r="167" spans="1:5" ht="33" customHeight="1" x14ac:dyDescent="0.25">
      <c r="A167" s="194"/>
      <c r="B167" s="191"/>
      <c r="C167" s="191"/>
      <c r="D167" s="191"/>
      <c r="E167" s="127"/>
    </row>
    <row r="168" spans="1:5" ht="33" customHeight="1" x14ac:dyDescent="0.25">
      <c r="A168" s="194"/>
      <c r="B168" s="191"/>
      <c r="C168" s="191"/>
      <c r="D168" s="191"/>
      <c r="E168" s="127"/>
    </row>
    <row r="169" spans="1:5" ht="33" customHeight="1" x14ac:dyDescent="0.25">
      <c r="A169" s="194"/>
      <c r="B169" s="191"/>
      <c r="C169" s="191"/>
      <c r="D169" s="191"/>
      <c r="E169" s="127"/>
    </row>
    <row r="170" spans="1:5" ht="33" customHeight="1" x14ac:dyDescent="0.25">
      <c r="A170" s="194"/>
      <c r="B170" s="191"/>
      <c r="C170" s="191"/>
      <c r="D170" s="191"/>
      <c r="E170" s="127"/>
    </row>
    <row r="171" spans="1:5" ht="33" customHeight="1" x14ac:dyDescent="0.25">
      <c r="A171" s="194"/>
      <c r="B171" s="191"/>
      <c r="C171" s="191"/>
      <c r="D171" s="191"/>
      <c r="E171" s="127"/>
    </row>
    <row r="172" spans="1:5" ht="33" customHeight="1" x14ac:dyDescent="0.25">
      <c r="A172" s="194"/>
      <c r="B172" s="191"/>
      <c r="C172" s="191"/>
      <c r="D172" s="191"/>
      <c r="E172" s="127"/>
    </row>
    <row r="173" spans="1:5" ht="33" customHeight="1" x14ac:dyDescent="0.25">
      <c r="A173" s="194"/>
      <c r="B173" s="191"/>
      <c r="C173" s="191"/>
      <c r="D173" s="191"/>
      <c r="E173" s="127"/>
    </row>
    <row r="174" spans="1:5" ht="33" customHeight="1" x14ac:dyDescent="0.25">
      <c r="A174" s="194"/>
      <c r="B174" s="191"/>
      <c r="C174" s="191"/>
      <c r="D174" s="191"/>
      <c r="E174" s="127"/>
    </row>
    <row r="175" spans="1:5" ht="33" customHeight="1" x14ac:dyDescent="0.25">
      <c r="A175" s="194"/>
      <c r="B175" s="191"/>
      <c r="C175" s="191"/>
      <c r="D175" s="191"/>
      <c r="E175" s="127"/>
    </row>
    <row r="176" spans="1:5" ht="33" customHeight="1" x14ac:dyDescent="0.25">
      <c r="A176" s="194"/>
      <c r="B176" s="191"/>
      <c r="C176" s="191"/>
      <c r="D176" s="191"/>
      <c r="E176" s="127"/>
    </row>
    <row r="177" spans="1:5" ht="33" customHeight="1" x14ac:dyDescent="0.25">
      <c r="A177" s="194"/>
      <c r="B177" s="191"/>
      <c r="C177" s="191"/>
      <c r="D177" s="191"/>
      <c r="E177" s="127"/>
    </row>
    <row r="178" spans="1:5" ht="33" customHeight="1" x14ac:dyDescent="0.25">
      <c r="A178" s="194"/>
      <c r="B178" s="191"/>
      <c r="C178" s="191"/>
      <c r="D178" s="191"/>
      <c r="E178" s="127"/>
    </row>
    <row r="179" spans="1:5" ht="33" customHeight="1" x14ac:dyDescent="0.25">
      <c r="A179" s="194"/>
      <c r="B179" s="191"/>
      <c r="C179" s="191"/>
      <c r="D179" s="191"/>
      <c r="E179" s="127"/>
    </row>
    <row r="180" spans="1:5" ht="33" customHeight="1" x14ac:dyDescent="0.25">
      <c r="A180" s="194"/>
      <c r="B180" s="191"/>
      <c r="C180" s="191"/>
      <c r="D180" s="191"/>
      <c r="E180" s="127"/>
    </row>
    <row r="181" spans="1:5" ht="33" customHeight="1" x14ac:dyDescent="0.25">
      <c r="A181" s="194"/>
      <c r="B181" s="191"/>
      <c r="C181" s="191"/>
      <c r="D181" s="191"/>
      <c r="E181" s="127"/>
    </row>
    <row r="182" spans="1:5" ht="33" customHeight="1" x14ac:dyDescent="0.25">
      <c r="A182" s="194"/>
      <c r="B182" s="191"/>
      <c r="C182" s="191"/>
      <c r="D182" s="191"/>
      <c r="E182" s="127"/>
    </row>
    <row r="183" spans="1:5" ht="33" customHeight="1" x14ac:dyDescent="0.25">
      <c r="A183" s="194"/>
      <c r="B183" s="191"/>
      <c r="C183" s="191"/>
      <c r="D183" s="191"/>
      <c r="E183" s="127"/>
    </row>
    <row r="184" spans="1:5" ht="33" customHeight="1" x14ac:dyDescent="0.25">
      <c r="A184" s="194"/>
      <c r="B184" s="191"/>
      <c r="C184" s="191"/>
      <c r="D184" s="191"/>
      <c r="E184" s="127"/>
    </row>
    <row r="185" spans="1:5" ht="33" customHeight="1" x14ac:dyDescent="0.25">
      <c r="A185" s="194"/>
      <c r="B185" s="191"/>
      <c r="C185" s="191"/>
      <c r="D185" s="191"/>
      <c r="E185" s="127"/>
    </row>
    <row r="186" spans="1:5" ht="33" customHeight="1" x14ac:dyDescent="0.25">
      <c r="A186" s="194"/>
      <c r="B186" s="191"/>
      <c r="C186" s="191"/>
      <c r="D186" s="191"/>
      <c r="E186" s="127"/>
    </row>
    <row r="187" spans="1:5" ht="33" customHeight="1" x14ac:dyDescent="0.25">
      <c r="A187" s="194"/>
      <c r="B187" s="191"/>
      <c r="C187" s="191"/>
      <c r="D187" s="191"/>
      <c r="E187" s="127"/>
    </row>
    <row r="188" spans="1:5" ht="33" customHeight="1" x14ac:dyDescent="0.25">
      <c r="A188" s="194"/>
      <c r="B188" s="191"/>
      <c r="C188" s="191"/>
      <c r="D188" s="191"/>
      <c r="E188" s="127"/>
    </row>
    <row r="189" spans="1:5" ht="33" customHeight="1" x14ac:dyDescent="0.25">
      <c r="A189" s="194"/>
      <c r="B189" s="191"/>
      <c r="C189" s="191"/>
      <c r="D189" s="191"/>
      <c r="E189" s="127"/>
    </row>
    <row r="190" spans="1:5" ht="33" customHeight="1" x14ac:dyDescent="0.25">
      <c r="A190" s="194"/>
      <c r="B190" s="191"/>
      <c r="C190" s="191"/>
      <c r="D190" s="191"/>
      <c r="E190" s="127"/>
    </row>
    <row r="191" spans="1:5" ht="33" customHeight="1" x14ac:dyDescent="0.25">
      <c r="A191" s="194"/>
      <c r="B191" s="191"/>
      <c r="C191" s="191"/>
      <c r="D191" s="191"/>
      <c r="E191" s="127"/>
    </row>
    <row r="192" spans="1:5" ht="33" customHeight="1" x14ac:dyDescent="0.25">
      <c r="A192" s="194"/>
      <c r="B192" s="191"/>
      <c r="C192" s="191"/>
      <c r="D192" s="191"/>
      <c r="E192" s="127"/>
    </row>
    <row r="193" spans="1:5" ht="33" customHeight="1" x14ac:dyDescent="0.25">
      <c r="A193" s="194"/>
      <c r="B193" s="191"/>
      <c r="C193" s="191"/>
      <c r="D193" s="191"/>
      <c r="E193" s="127"/>
    </row>
    <row r="194" spans="1:5" ht="33" customHeight="1" x14ac:dyDescent="0.25">
      <c r="A194" s="194"/>
      <c r="B194" s="191"/>
      <c r="C194" s="191"/>
      <c r="D194" s="191"/>
      <c r="E194" s="127"/>
    </row>
    <row r="195" spans="1:5" ht="33" customHeight="1" x14ac:dyDescent="0.25">
      <c r="A195" s="194"/>
      <c r="B195" s="191"/>
      <c r="C195" s="191"/>
      <c r="D195" s="191"/>
      <c r="E195" s="127"/>
    </row>
    <row r="196" spans="1:5" ht="33" customHeight="1" x14ac:dyDescent="0.25">
      <c r="A196" s="194"/>
      <c r="B196" s="191"/>
      <c r="C196" s="191"/>
      <c r="D196" s="191"/>
      <c r="E196" s="127"/>
    </row>
    <row r="197" spans="1:5" ht="33" customHeight="1" x14ac:dyDescent="0.25">
      <c r="A197" s="194"/>
      <c r="B197" s="191"/>
      <c r="C197" s="191"/>
      <c r="D197" s="191"/>
      <c r="E197" s="127"/>
    </row>
    <row r="198" spans="1:5" ht="33" customHeight="1" x14ac:dyDescent="0.25">
      <c r="A198" s="194"/>
      <c r="B198" s="191"/>
      <c r="C198" s="191"/>
      <c r="D198" s="191"/>
      <c r="E198" s="127"/>
    </row>
    <row r="199" spans="1:5" ht="33" customHeight="1" x14ac:dyDescent="0.25">
      <c r="A199" s="194"/>
      <c r="B199" s="191"/>
      <c r="C199" s="191"/>
      <c r="D199" s="191"/>
      <c r="E199" s="127"/>
    </row>
    <row r="200" spans="1:5" ht="33" customHeight="1" x14ac:dyDescent="0.25">
      <c r="A200" s="194"/>
      <c r="B200" s="191"/>
      <c r="C200" s="191"/>
      <c r="D200" s="191"/>
      <c r="E200" s="127"/>
    </row>
    <row r="201" spans="1:5" ht="33" customHeight="1" x14ac:dyDescent="0.25">
      <c r="A201" s="194"/>
      <c r="B201" s="191"/>
      <c r="C201" s="191"/>
      <c r="D201" s="191"/>
      <c r="E201" s="127"/>
    </row>
    <row r="202" spans="1:5" ht="33" customHeight="1" x14ac:dyDescent="0.25">
      <c r="A202" s="194"/>
      <c r="B202" s="191"/>
      <c r="C202" s="191"/>
      <c r="D202" s="191"/>
      <c r="E202" s="127"/>
    </row>
    <row r="203" spans="1:5" ht="33" customHeight="1" x14ac:dyDescent="0.25">
      <c r="A203" s="194"/>
      <c r="B203" s="191"/>
      <c r="C203" s="191"/>
      <c r="D203" s="191"/>
      <c r="E203" s="127"/>
    </row>
    <row r="204" spans="1:5" ht="33" customHeight="1" x14ac:dyDescent="0.25">
      <c r="A204" s="194"/>
      <c r="B204" s="191"/>
      <c r="C204" s="191"/>
      <c r="D204" s="191"/>
      <c r="E204" s="127"/>
    </row>
    <row r="205" spans="1:5" ht="33" customHeight="1" x14ac:dyDescent="0.25">
      <c r="A205" s="194"/>
      <c r="B205" s="191"/>
      <c r="C205" s="191"/>
      <c r="D205" s="191"/>
      <c r="E205" s="127"/>
    </row>
    <row r="206" spans="1:5" ht="33" customHeight="1" x14ac:dyDescent="0.25">
      <c r="A206" s="194"/>
      <c r="B206" s="191"/>
      <c r="C206" s="191"/>
      <c r="D206" s="191"/>
      <c r="E206" s="127"/>
    </row>
    <row r="207" spans="1:5" ht="33" customHeight="1" x14ac:dyDescent="0.25">
      <c r="A207" s="194"/>
      <c r="B207" s="191"/>
      <c r="C207" s="191"/>
      <c r="D207" s="191"/>
      <c r="E207" s="127"/>
    </row>
    <row r="208" spans="1:5" ht="33" customHeight="1" x14ac:dyDescent="0.25">
      <c r="A208" s="194"/>
      <c r="B208" s="191"/>
      <c r="C208" s="191"/>
      <c r="D208" s="191"/>
      <c r="E208" s="127"/>
    </row>
    <row r="209" spans="1:5" ht="33" customHeight="1" x14ac:dyDescent="0.25">
      <c r="A209" s="194"/>
      <c r="B209" s="191"/>
      <c r="C209" s="191"/>
      <c r="D209" s="191"/>
      <c r="E209" s="127"/>
    </row>
    <row r="210" spans="1:5" ht="33" customHeight="1" x14ac:dyDescent="0.25">
      <c r="A210" s="194"/>
      <c r="B210" s="191"/>
      <c r="C210" s="191"/>
      <c r="D210" s="191"/>
      <c r="E210" s="127"/>
    </row>
    <row r="211" spans="1:5" ht="33" customHeight="1" x14ac:dyDescent="0.25">
      <c r="A211" s="194"/>
      <c r="B211" s="191"/>
      <c r="C211" s="191"/>
      <c r="D211" s="191"/>
      <c r="E211" s="127"/>
    </row>
    <row r="212" spans="1:5" ht="33" customHeight="1" x14ac:dyDescent="0.25">
      <c r="A212" s="194"/>
      <c r="B212" s="191"/>
      <c r="C212" s="191"/>
      <c r="D212" s="191"/>
      <c r="E212" s="127"/>
    </row>
    <row r="213" spans="1:5" ht="33" customHeight="1" x14ac:dyDescent="0.25">
      <c r="A213" s="194"/>
      <c r="B213" s="191"/>
      <c r="C213" s="191"/>
      <c r="D213" s="191"/>
      <c r="E213" s="127"/>
    </row>
    <row r="214" spans="1:5" ht="33" customHeight="1" x14ac:dyDescent="0.25">
      <c r="A214" s="194"/>
      <c r="B214" s="191"/>
      <c r="C214" s="191"/>
      <c r="D214" s="191"/>
      <c r="E214" s="127"/>
    </row>
    <row r="215" spans="1:5" ht="33" customHeight="1" x14ac:dyDescent="0.25">
      <c r="A215" s="194"/>
      <c r="B215" s="191"/>
      <c r="C215" s="191"/>
      <c r="D215" s="191"/>
      <c r="E215" s="127"/>
    </row>
    <row r="216" spans="1:5" ht="33" customHeight="1" x14ac:dyDescent="0.25">
      <c r="A216" s="194"/>
      <c r="B216" s="191"/>
      <c r="C216" s="191"/>
      <c r="D216" s="191"/>
      <c r="E216" s="127"/>
    </row>
    <row r="217" spans="1:5" ht="33" customHeight="1" x14ac:dyDescent="0.25">
      <c r="A217" s="194"/>
      <c r="B217" s="191"/>
      <c r="C217" s="191"/>
      <c r="D217" s="191"/>
      <c r="E217" s="127"/>
    </row>
    <row r="218" spans="1:5" ht="33" customHeight="1" x14ac:dyDescent="0.25">
      <c r="A218" s="194"/>
      <c r="B218" s="191"/>
      <c r="C218" s="191"/>
      <c r="D218" s="191"/>
      <c r="E218" s="127"/>
    </row>
    <row r="219" spans="1:5" ht="33" customHeight="1" x14ac:dyDescent="0.25">
      <c r="A219" s="194"/>
      <c r="B219" s="191"/>
      <c r="C219" s="191"/>
      <c r="D219" s="191"/>
      <c r="E219" s="127"/>
    </row>
    <row r="220" spans="1:5" ht="33" customHeight="1" x14ac:dyDescent="0.25">
      <c r="A220" s="194"/>
      <c r="B220" s="191"/>
      <c r="C220" s="191"/>
      <c r="D220" s="191"/>
      <c r="E220" s="127"/>
    </row>
    <row r="221" spans="1:5" ht="33" customHeight="1" x14ac:dyDescent="0.25">
      <c r="A221" s="194"/>
      <c r="B221" s="191"/>
      <c r="C221" s="191"/>
      <c r="D221" s="191"/>
      <c r="E221" s="127"/>
    </row>
    <row r="222" spans="1:5" ht="33" customHeight="1" x14ac:dyDescent="0.25">
      <c r="A222" s="194"/>
      <c r="B222" s="191"/>
      <c r="C222" s="191"/>
      <c r="D222" s="191"/>
      <c r="E222" s="127"/>
    </row>
    <row r="223" spans="1:5" ht="33" customHeight="1" x14ac:dyDescent="0.25">
      <c r="A223" s="194"/>
      <c r="B223" s="191"/>
      <c r="C223" s="191"/>
      <c r="D223" s="191"/>
      <c r="E223" s="127"/>
    </row>
    <row r="224" spans="1:5" ht="33" customHeight="1" x14ac:dyDescent="0.25">
      <c r="A224" s="194"/>
      <c r="B224" s="191"/>
      <c r="C224" s="191"/>
      <c r="D224" s="191"/>
      <c r="E224" s="127"/>
    </row>
    <row r="225" spans="1:5" ht="33" customHeight="1" x14ac:dyDescent="0.25">
      <c r="A225" s="194"/>
      <c r="B225" s="191"/>
      <c r="C225" s="191"/>
      <c r="D225" s="191"/>
      <c r="E225" s="127"/>
    </row>
    <row r="226" spans="1:5" ht="33" customHeight="1" x14ac:dyDescent="0.25">
      <c r="A226" s="194"/>
      <c r="B226" s="191"/>
      <c r="C226" s="191"/>
      <c r="D226" s="191"/>
      <c r="E226" s="127"/>
    </row>
    <row r="227" spans="1:5" ht="33" customHeight="1" x14ac:dyDescent="0.25">
      <c r="A227" s="194"/>
      <c r="B227" s="191"/>
      <c r="C227" s="191"/>
      <c r="D227" s="191"/>
      <c r="E227" s="127"/>
    </row>
    <row r="228" spans="1:5" ht="33" customHeight="1" x14ac:dyDescent="0.25">
      <c r="A228" s="194"/>
      <c r="B228" s="191"/>
      <c r="C228" s="191"/>
      <c r="D228" s="191"/>
      <c r="E228" s="127"/>
    </row>
    <row r="229" spans="1:5" ht="33" customHeight="1" x14ac:dyDescent="0.25">
      <c r="A229" s="194"/>
      <c r="B229" s="191"/>
      <c r="C229" s="191"/>
      <c r="D229" s="191"/>
      <c r="E229" s="127"/>
    </row>
    <row r="230" spans="1:5" ht="33" customHeight="1" x14ac:dyDescent="0.25">
      <c r="A230" s="194"/>
      <c r="B230" s="191"/>
      <c r="C230" s="191"/>
      <c r="D230" s="191"/>
      <c r="E230" s="127"/>
    </row>
    <row r="231" spans="1:5" ht="33" customHeight="1" x14ac:dyDescent="0.25">
      <c r="A231" s="194"/>
      <c r="B231" s="191"/>
      <c r="C231" s="191"/>
      <c r="D231" s="191"/>
      <c r="E231" s="127"/>
    </row>
    <row r="232" spans="1:5" ht="33" customHeight="1" x14ac:dyDescent="0.25">
      <c r="A232" s="194"/>
      <c r="B232" s="191"/>
      <c r="C232" s="191"/>
      <c r="D232" s="191"/>
      <c r="E232" s="127"/>
    </row>
    <row r="233" spans="1:5" ht="33" customHeight="1" x14ac:dyDescent="0.25">
      <c r="A233" s="194"/>
      <c r="B233" s="191"/>
      <c r="C233" s="191"/>
      <c r="D233" s="191"/>
      <c r="E233" s="127"/>
    </row>
    <row r="234" spans="1:5" ht="33" customHeight="1" x14ac:dyDescent="0.25">
      <c r="A234" s="194"/>
      <c r="B234" s="191"/>
      <c r="C234" s="191"/>
      <c r="D234" s="191"/>
      <c r="E234" s="127"/>
    </row>
    <row r="235" spans="1:5" ht="33" customHeight="1" x14ac:dyDescent="0.25">
      <c r="A235" s="194"/>
      <c r="B235" s="191"/>
      <c r="C235" s="191"/>
      <c r="D235" s="191"/>
      <c r="E235" s="127"/>
    </row>
    <row r="236" spans="1:5" ht="33" customHeight="1" x14ac:dyDescent="0.25">
      <c r="A236" s="194"/>
      <c r="B236" s="191"/>
      <c r="C236" s="191"/>
      <c r="D236" s="191"/>
      <c r="E236" s="127"/>
    </row>
    <row r="237" spans="1:5" ht="33" customHeight="1" x14ac:dyDescent="0.25">
      <c r="A237" s="194"/>
      <c r="B237" s="191"/>
      <c r="C237" s="191"/>
      <c r="D237" s="191"/>
      <c r="E237" s="127"/>
    </row>
    <row r="238" spans="1:5" ht="33" customHeight="1" x14ac:dyDescent="0.25">
      <c r="A238" s="194"/>
      <c r="B238" s="191"/>
      <c r="C238" s="191"/>
      <c r="D238" s="191"/>
      <c r="E238" s="127"/>
    </row>
    <row r="239" spans="1:5" ht="33" customHeight="1" x14ac:dyDescent="0.25">
      <c r="A239" s="194"/>
      <c r="B239" s="191"/>
      <c r="C239" s="191"/>
      <c r="D239" s="191"/>
      <c r="E239" s="127"/>
    </row>
    <row r="240" spans="1:5" ht="33" customHeight="1" x14ac:dyDescent="0.25">
      <c r="A240" s="194"/>
      <c r="B240" s="191"/>
      <c r="C240" s="191"/>
      <c r="D240" s="191"/>
      <c r="E240" s="127"/>
    </row>
    <row r="241" spans="1:5" ht="33" customHeight="1" x14ac:dyDescent="0.25">
      <c r="A241" s="194"/>
      <c r="B241" s="191"/>
      <c r="C241" s="191"/>
      <c r="D241" s="191"/>
      <c r="E241" s="127"/>
    </row>
    <row r="242" spans="1:5" ht="33" customHeight="1" x14ac:dyDescent="0.25">
      <c r="A242" s="194"/>
      <c r="B242" s="191"/>
      <c r="C242" s="191"/>
      <c r="D242" s="191"/>
      <c r="E242" s="127"/>
    </row>
    <row r="243" spans="1:5" ht="33" customHeight="1" x14ac:dyDescent="0.25">
      <c r="A243" s="194"/>
      <c r="B243" s="191"/>
      <c r="C243" s="191"/>
      <c r="D243" s="191"/>
      <c r="E243" s="127"/>
    </row>
    <row r="244" spans="1:5" ht="33" customHeight="1" x14ac:dyDescent="0.25">
      <c r="A244" s="194"/>
      <c r="B244" s="191"/>
      <c r="C244" s="191"/>
      <c r="D244" s="191"/>
      <c r="E244" s="127"/>
    </row>
    <row r="245" spans="1:5" ht="33" customHeight="1" x14ac:dyDescent="0.25">
      <c r="A245" s="194"/>
      <c r="B245" s="191"/>
      <c r="C245" s="191"/>
      <c r="D245" s="191"/>
      <c r="E245" s="127"/>
    </row>
    <row r="246" spans="1:5" ht="33" customHeight="1" x14ac:dyDescent="0.25">
      <c r="A246" s="194"/>
      <c r="B246" s="191"/>
      <c r="C246" s="191"/>
      <c r="D246" s="191"/>
      <c r="E246" s="127"/>
    </row>
    <row r="247" spans="1:5" ht="33" customHeight="1" x14ac:dyDescent="0.25">
      <c r="A247" s="194"/>
      <c r="B247" s="191"/>
      <c r="C247" s="191"/>
      <c r="D247" s="191"/>
      <c r="E247" s="127"/>
    </row>
    <row r="248" spans="1:5" ht="33" customHeight="1" x14ac:dyDescent="0.25">
      <c r="A248" s="194"/>
      <c r="B248" s="191"/>
      <c r="C248" s="191"/>
      <c r="D248" s="191"/>
      <c r="E248" s="127"/>
    </row>
    <row r="249" spans="1:5" ht="33" customHeight="1" x14ac:dyDescent="0.25">
      <c r="A249" s="194"/>
      <c r="B249" s="191"/>
      <c r="C249" s="191"/>
      <c r="D249" s="191"/>
      <c r="E249" s="127"/>
    </row>
    <row r="250" spans="1:5" ht="33" customHeight="1" x14ac:dyDescent="0.25">
      <c r="A250" s="194"/>
      <c r="B250" s="191"/>
      <c r="C250" s="191"/>
      <c r="D250" s="191"/>
      <c r="E250" s="127"/>
    </row>
    <row r="251" spans="1:5" ht="33" customHeight="1" x14ac:dyDescent="0.25">
      <c r="A251" s="194"/>
      <c r="B251" s="191"/>
      <c r="C251" s="191"/>
      <c r="D251" s="191"/>
      <c r="E251" s="127"/>
    </row>
    <row r="252" spans="1:5" ht="33" customHeight="1" x14ac:dyDescent="0.25">
      <c r="A252" s="194"/>
      <c r="B252" s="191"/>
      <c r="C252" s="191"/>
      <c r="D252" s="191"/>
      <c r="E252" s="127"/>
    </row>
    <row r="253" spans="1:5" ht="33" customHeight="1" x14ac:dyDescent="0.25">
      <c r="A253" s="194"/>
      <c r="B253" s="191"/>
      <c r="C253" s="191"/>
      <c r="D253" s="191"/>
      <c r="E253" s="127"/>
    </row>
    <row r="254" spans="1:5" ht="33" customHeight="1" x14ac:dyDescent="0.25">
      <c r="A254" s="194"/>
      <c r="B254" s="191"/>
      <c r="C254" s="191"/>
      <c r="D254" s="191"/>
      <c r="E254" s="127"/>
    </row>
    <row r="255" spans="1:5" ht="33" customHeight="1" x14ac:dyDescent="0.25">
      <c r="A255" s="194"/>
      <c r="B255" s="191"/>
      <c r="C255" s="191"/>
      <c r="D255" s="191"/>
      <c r="E255" s="127"/>
    </row>
    <row r="256" spans="1:5" ht="33" customHeight="1" x14ac:dyDescent="0.25">
      <c r="A256" s="194"/>
      <c r="B256" s="191"/>
      <c r="C256" s="191"/>
      <c r="D256" s="191"/>
      <c r="E256" s="127"/>
    </row>
    <row r="257" spans="1:5" ht="33" customHeight="1" x14ac:dyDescent="0.25">
      <c r="A257" s="194"/>
      <c r="B257" s="191"/>
      <c r="C257" s="191"/>
      <c r="D257" s="191"/>
      <c r="E257" s="127"/>
    </row>
    <row r="258" spans="1:5" ht="33" customHeight="1" x14ac:dyDescent="0.25">
      <c r="A258" s="194"/>
      <c r="B258" s="191"/>
      <c r="C258" s="191"/>
      <c r="D258" s="191"/>
      <c r="E258" s="127"/>
    </row>
    <row r="259" spans="1:5" ht="33" customHeight="1" x14ac:dyDescent="0.25">
      <c r="A259" s="194"/>
      <c r="B259" s="191"/>
      <c r="C259" s="191"/>
      <c r="D259" s="191"/>
      <c r="E259" s="127"/>
    </row>
    <row r="260" spans="1:5" ht="33" customHeight="1" x14ac:dyDescent="0.25">
      <c r="A260" s="194"/>
      <c r="B260" s="191"/>
      <c r="C260" s="191"/>
      <c r="D260" s="191"/>
      <c r="E260" s="127"/>
    </row>
    <row r="261" spans="1:5" ht="33" customHeight="1" x14ac:dyDescent="0.25">
      <c r="A261" s="194"/>
      <c r="B261" s="191"/>
      <c r="C261" s="191"/>
      <c r="D261" s="191"/>
      <c r="E261" s="127"/>
    </row>
    <row r="262" spans="1:5" ht="33" customHeight="1" x14ac:dyDescent="0.25">
      <c r="A262" s="194"/>
      <c r="B262" s="191"/>
      <c r="C262" s="191"/>
      <c r="D262" s="191"/>
      <c r="E262" s="127"/>
    </row>
    <row r="263" spans="1:5" ht="33" customHeight="1" x14ac:dyDescent="0.25">
      <c r="A263" s="194"/>
      <c r="B263" s="191"/>
      <c r="C263" s="191"/>
      <c r="D263" s="191"/>
      <c r="E263" s="127"/>
    </row>
    <row r="264" spans="1:5" ht="33" customHeight="1" x14ac:dyDescent="0.25">
      <c r="A264" s="194"/>
      <c r="B264" s="191"/>
      <c r="C264" s="191"/>
      <c r="D264" s="191"/>
      <c r="E264" s="127"/>
    </row>
    <row r="265" spans="1:5" ht="33" customHeight="1" x14ac:dyDescent="0.25">
      <c r="A265" s="194"/>
      <c r="B265" s="191"/>
      <c r="C265" s="191"/>
      <c r="D265" s="191"/>
      <c r="E265" s="127"/>
    </row>
    <row r="266" spans="1:5" ht="33" customHeight="1" x14ac:dyDescent="0.25">
      <c r="A266" s="194"/>
      <c r="B266" s="191"/>
      <c r="C266" s="191"/>
      <c r="D266" s="191"/>
      <c r="E266" s="127"/>
    </row>
    <row r="267" spans="1:5" ht="33" customHeight="1" x14ac:dyDescent="0.25">
      <c r="A267" s="194"/>
      <c r="B267" s="191"/>
      <c r="C267" s="191"/>
      <c r="D267" s="191"/>
      <c r="E267" s="127"/>
    </row>
    <row r="268" spans="1:5" ht="33" customHeight="1" x14ac:dyDescent="0.25">
      <c r="A268" s="194"/>
      <c r="B268" s="191"/>
      <c r="C268" s="191"/>
      <c r="D268" s="191"/>
      <c r="E268" s="127"/>
    </row>
    <row r="269" spans="1:5" ht="33" customHeight="1" x14ac:dyDescent="0.25">
      <c r="A269" s="194"/>
      <c r="B269" s="191"/>
      <c r="C269" s="191"/>
      <c r="D269" s="191"/>
      <c r="E269" s="127"/>
    </row>
    <row r="270" spans="1:5" ht="33" customHeight="1" x14ac:dyDescent="0.25">
      <c r="A270" s="194"/>
      <c r="B270" s="191"/>
      <c r="C270" s="191"/>
      <c r="D270" s="191"/>
      <c r="E270" s="127"/>
    </row>
    <row r="271" spans="1:5" ht="33" customHeight="1" x14ac:dyDescent="0.25">
      <c r="A271" s="194"/>
      <c r="B271" s="191"/>
      <c r="C271" s="191"/>
      <c r="D271" s="191"/>
      <c r="E271" s="127"/>
    </row>
    <row r="272" spans="1:5" ht="33" customHeight="1" x14ac:dyDescent="0.25">
      <c r="A272" s="194"/>
      <c r="B272" s="191"/>
      <c r="C272" s="191"/>
      <c r="D272" s="191"/>
      <c r="E272" s="127"/>
    </row>
    <row r="273" spans="1:5" ht="33" customHeight="1" x14ac:dyDescent="0.25">
      <c r="A273" s="194"/>
      <c r="B273" s="191"/>
      <c r="C273" s="191"/>
      <c r="D273" s="191"/>
      <c r="E273" s="127"/>
    </row>
    <row r="274" spans="1:5" ht="33" customHeight="1" x14ac:dyDescent="0.25">
      <c r="A274" s="194"/>
      <c r="B274" s="191"/>
      <c r="C274" s="191"/>
      <c r="D274" s="191"/>
      <c r="E274" s="127"/>
    </row>
    <row r="275" spans="1:5" ht="33" customHeight="1" x14ac:dyDescent="0.25">
      <c r="A275" s="194"/>
      <c r="B275" s="191"/>
      <c r="C275" s="191"/>
      <c r="D275" s="191"/>
      <c r="E275" s="127"/>
    </row>
    <row r="276" spans="1:5" ht="33" customHeight="1" x14ac:dyDescent="0.25">
      <c r="A276" s="194"/>
      <c r="B276" s="191"/>
      <c r="C276" s="191"/>
      <c r="D276" s="191"/>
      <c r="E276" s="127"/>
    </row>
    <row r="277" spans="1:5" ht="33" customHeight="1" x14ac:dyDescent="0.25">
      <c r="A277" s="194"/>
      <c r="B277" s="191"/>
      <c r="C277" s="191"/>
      <c r="D277" s="191"/>
      <c r="E277" s="127"/>
    </row>
    <row r="278" spans="1:5" ht="33" customHeight="1" x14ac:dyDescent="0.25">
      <c r="A278" s="194"/>
      <c r="B278" s="191"/>
      <c r="C278" s="191"/>
      <c r="D278" s="191"/>
      <c r="E278" s="127"/>
    </row>
    <row r="279" spans="1:5" ht="33" customHeight="1" x14ac:dyDescent="0.25">
      <c r="A279" s="194"/>
      <c r="B279" s="191"/>
      <c r="C279" s="191"/>
      <c r="D279" s="191"/>
      <c r="E279" s="127"/>
    </row>
    <row r="280" spans="1:5" ht="33" customHeight="1" x14ac:dyDescent="0.25">
      <c r="A280" s="194"/>
      <c r="B280" s="191"/>
      <c r="C280" s="191"/>
      <c r="D280" s="191"/>
      <c r="E280" s="127"/>
    </row>
    <row r="281" spans="1:5" ht="33" customHeight="1" x14ac:dyDescent="0.25">
      <c r="A281" s="194"/>
      <c r="B281" s="191"/>
      <c r="C281" s="191"/>
      <c r="D281" s="191"/>
      <c r="E281" s="127"/>
    </row>
    <row r="282" spans="1:5" ht="33" customHeight="1" x14ac:dyDescent="0.25">
      <c r="A282" s="194"/>
      <c r="B282" s="191"/>
      <c r="C282" s="191"/>
      <c r="D282" s="191"/>
      <c r="E282" s="127"/>
    </row>
    <row r="283" spans="1:5" ht="33" customHeight="1" x14ac:dyDescent="0.25">
      <c r="A283" s="194"/>
      <c r="B283" s="191"/>
      <c r="C283" s="191"/>
      <c r="D283" s="191"/>
      <c r="E283" s="127"/>
    </row>
    <row r="284" spans="1:5" ht="33" customHeight="1" x14ac:dyDescent="0.25">
      <c r="A284" s="194"/>
      <c r="B284" s="191"/>
      <c r="C284" s="191"/>
      <c r="D284" s="191"/>
      <c r="E284" s="127"/>
    </row>
    <row r="285" spans="1:5" ht="33" customHeight="1" x14ac:dyDescent="0.25">
      <c r="A285" s="194"/>
      <c r="B285" s="191"/>
      <c r="C285" s="191"/>
      <c r="D285" s="191"/>
      <c r="E285" s="127"/>
    </row>
    <row r="286" spans="1:5" ht="33" customHeight="1" x14ac:dyDescent="0.25">
      <c r="A286" s="194"/>
      <c r="B286" s="191"/>
      <c r="C286" s="191"/>
      <c r="D286" s="191"/>
      <c r="E286" s="127"/>
    </row>
    <row r="287" spans="1:5" ht="33" customHeight="1" x14ac:dyDescent="0.25">
      <c r="A287" s="194"/>
      <c r="B287" s="191"/>
      <c r="C287" s="191"/>
      <c r="D287" s="191"/>
      <c r="E287" s="127"/>
    </row>
    <row r="288" spans="1:5" ht="33" customHeight="1" x14ac:dyDescent="0.25">
      <c r="A288" s="194"/>
      <c r="B288" s="191"/>
      <c r="C288" s="191"/>
      <c r="D288" s="191"/>
      <c r="E288" s="127"/>
    </row>
    <row r="289" spans="1:5" ht="33" customHeight="1" x14ac:dyDescent="0.25">
      <c r="A289" s="194"/>
      <c r="B289" s="191"/>
      <c r="C289" s="191"/>
      <c r="D289" s="191"/>
      <c r="E289" s="127"/>
    </row>
    <row r="290" spans="1:5" ht="33" customHeight="1" x14ac:dyDescent="0.25">
      <c r="A290" s="194"/>
      <c r="B290" s="191"/>
      <c r="C290" s="191"/>
      <c r="D290" s="191"/>
      <c r="E290" s="127"/>
    </row>
    <row r="291" spans="1:5" ht="33" customHeight="1" x14ac:dyDescent="0.25">
      <c r="A291" s="194"/>
      <c r="B291" s="191"/>
      <c r="C291" s="191"/>
      <c r="D291" s="191"/>
      <c r="E291" s="127"/>
    </row>
    <row r="292" spans="1:5" ht="33" customHeight="1" x14ac:dyDescent="0.25">
      <c r="A292" s="194"/>
      <c r="B292" s="191"/>
      <c r="C292" s="191"/>
      <c r="D292" s="191"/>
      <c r="E292" s="127"/>
    </row>
    <row r="293" spans="1:5" ht="33" customHeight="1" x14ac:dyDescent="0.25">
      <c r="A293" s="194"/>
      <c r="B293" s="191"/>
      <c r="C293" s="191"/>
      <c r="D293" s="191"/>
      <c r="E293" s="127"/>
    </row>
    <row r="294" spans="1:5" ht="33" customHeight="1" x14ac:dyDescent="0.25">
      <c r="A294" s="194"/>
      <c r="B294" s="191"/>
      <c r="C294" s="191"/>
      <c r="D294" s="191"/>
      <c r="E294" s="127"/>
    </row>
    <row r="295" spans="1:5" ht="33" customHeight="1" x14ac:dyDescent="0.25">
      <c r="A295" s="194"/>
      <c r="B295" s="191"/>
      <c r="C295" s="191"/>
      <c r="D295" s="191"/>
      <c r="E295" s="127"/>
    </row>
    <row r="296" spans="1:5" ht="33" customHeight="1" x14ac:dyDescent="0.25">
      <c r="A296" s="194"/>
      <c r="B296" s="191"/>
      <c r="C296" s="191"/>
      <c r="D296" s="191"/>
      <c r="E296" s="127"/>
    </row>
    <row r="297" spans="1:5" ht="33" customHeight="1" x14ac:dyDescent="0.25">
      <c r="A297" s="194"/>
      <c r="B297" s="191"/>
      <c r="C297" s="191"/>
      <c r="D297" s="191"/>
      <c r="E297" s="127"/>
    </row>
    <row r="298" spans="1:5" ht="33" customHeight="1" x14ac:dyDescent="0.25">
      <c r="A298" s="194"/>
      <c r="B298" s="191"/>
      <c r="C298" s="191"/>
      <c r="D298" s="191"/>
      <c r="E298" s="127"/>
    </row>
    <row r="299" spans="1:5" ht="33" customHeight="1" x14ac:dyDescent="0.25">
      <c r="A299" s="194"/>
      <c r="B299" s="191"/>
      <c r="C299" s="191"/>
      <c r="D299" s="191"/>
      <c r="E299" s="127"/>
    </row>
    <row r="300" spans="1:5" ht="33" customHeight="1" x14ac:dyDescent="0.25">
      <c r="A300" s="194"/>
      <c r="B300" s="191"/>
      <c r="C300" s="191"/>
      <c r="D300" s="191"/>
      <c r="E300" s="127"/>
    </row>
    <row r="301" spans="1:5" ht="33" customHeight="1" x14ac:dyDescent="0.25">
      <c r="A301" s="194"/>
      <c r="B301" s="191"/>
      <c r="C301" s="191"/>
      <c r="D301" s="191"/>
      <c r="E301" s="127"/>
    </row>
    <row r="302" spans="1:5" ht="33" customHeight="1" x14ac:dyDescent="0.25">
      <c r="A302" s="194"/>
      <c r="B302" s="191"/>
      <c r="C302" s="191"/>
      <c r="D302" s="191"/>
      <c r="E302" s="127"/>
    </row>
    <row r="303" spans="1:5" ht="33" customHeight="1" x14ac:dyDescent="0.25">
      <c r="A303" s="194"/>
      <c r="B303" s="191"/>
      <c r="C303" s="191"/>
      <c r="D303" s="191"/>
      <c r="E303" s="127"/>
    </row>
    <row r="304" spans="1:5" ht="33" customHeight="1" x14ac:dyDescent="0.25">
      <c r="A304" s="194"/>
      <c r="B304" s="191"/>
      <c r="C304" s="191"/>
      <c r="D304" s="191"/>
      <c r="E304" s="127"/>
    </row>
    <row r="306" spans="1:1" x14ac:dyDescent="0.25">
      <c r="A306" s="7" t="s">
        <v>362</v>
      </c>
    </row>
    <row r="307" spans="1:1" x14ac:dyDescent="0.25">
      <c r="A307" s="7" t="s">
        <v>363</v>
      </c>
    </row>
    <row r="308" spans="1:1" x14ac:dyDescent="0.25">
      <c r="A308" s="7" t="s">
        <v>364</v>
      </c>
    </row>
  </sheetData>
  <mergeCells count="2">
    <mergeCell ref="A2:E2"/>
    <mergeCell ref="A3:E3"/>
  </mergeCells>
  <pageMargins left="0.21" right="0.15748031496062992" top="0.23622047244094491" bottom="0.23" header="0.15748031496062992" footer="0.17"/>
  <pageSetup paperSize="9" scale="35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2"/>
  <sheetViews>
    <sheetView zoomScaleNormal="100" zoomScaleSheetLayoutView="100" workbookViewId="0">
      <selection activeCell="A3" sqref="A3:DD3"/>
    </sheetView>
  </sheetViews>
  <sheetFormatPr defaultColWidth="0.85546875" defaultRowHeight="12.75" x14ac:dyDescent="0.2"/>
  <cols>
    <col min="1" max="16384" width="0.85546875" style="12"/>
  </cols>
  <sheetData>
    <row r="1" spans="1:108" ht="16.5" customHeight="1" x14ac:dyDescent="0.2">
      <c r="A1" s="315" t="s">
        <v>152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</row>
    <row r="2" spans="1:108" ht="15.75" x14ac:dyDescent="0.25">
      <c r="A2" s="316" t="s">
        <v>153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  <c r="BB2" s="316"/>
      <c r="BC2" s="316"/>
      <c r="BD2" s="316"/>
      <c r="BE2" s="316"/>
      <c r="BF2" s="316"/>
      <c r="BG2" s="316"/>
      <c r="BH2" s="316"/>
      <c r="BI2" s="316"/>
      <c r="BJ2" s="316"/>
      <c r="BK2" s="316"/>
      <c r="BL2" s="316"/>
      <c r="BM2" s="316"/>
      <c r="BN2" s="316"/>
      <c r="BO2" s="316"/>
      <c r="BP2" s="316"/>
      <c r="BQ2" s="316"/>
      <c r="BR2" s="316"/>
      <c r="BS2" s="316"/>
      <c r="BT2" s="316"/>
      <c r="BU2" s="316"/>
      <c r="BV2" s="316"/>
      <c r="BW2" s="316"/>
      <c r="BX2" s="316"/>
      <c r="BY2" s="316"/>
      <c r="BZ2" s="316"/>
      <c r="CA2" s="316"/>
      <c r="CB2" s="316"/>
      <c r="CC2" s="316"/>
      <c r="CD2" s="316"/>
      <c r="CE2" s="316"/>
      <c r="CF2" s="316"/>
      <c r="CG2" s="316"/>
      <c r="CH2" s="316"/>
      <c r="CI2" s="316"/>
      <c r="CJ2" s="316"/>
      <c r="CK2" s="316"/>
      <c r="CL2" s="316"/>
      <c r="CM2" s="316"/>
      <c r="CN2" s="316"/>
      <c r="CO2" s="316"/>
      <c r="CP2" s="316"/>
      <c r="CQ2" s="316"/>
      <c r="CR2" s="316"/>
      <c r="CS2" s="316"/>
      <c r="CT2" s="316"/>
      <c r="CU2" s="316"/>
      <c r="CV2" s="316"/>
      <c r="CW2" s="316"/>
      <c r="CX2" s="316"/>
      <c r="CY2" s="316"/>
      <c r="CZ2" s="316"/>
      <c r="DA2" s="316"/>
      <c r="DB2" s="316"/>
      <c r="DC2" s="316"/>
      <c r="DD2" s="316"/>
    </row>
    <row r="3" spans="1:108" ht="15.75" x14ac:dyDescent="0.25">
      <c r="A3" s="316" t="s">
        <v>786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  <c r="CD3" s="316"/>
      <c r="CE3" s="316"/>
      <c r="CF3" s="316"/>
      <c r="CG3" s="316"/>
      <c r="CH3" s="316"/>
      <c r="CI3" s="316"/>
      <c r="CJ3" s="316"/>
      <c r="CK3" s="316"/>
      <c r="CL3" s="316"/>
      <c r="CM3" s="316"/>
      <c r="CN3" s="316"/>
      <c r="CO3" s="316"/>
      <c r="CP3" s="316"/>
      <c r="CQ3" s="316"/>
      <c r="CR3" s="316"/>
      <c r="CS3" s="316"/>
      <c r="CT3" s="316"/>
      <c r="CU3" s="316"/>
      <c r="CV3" s="316"/>
      <c r="CW3" s="316"/>
      <c r="CX3" s="316"/>
      <c r="CY3" s="316"/>
      <c r="CZ3" s="316"/>
      <c r="DA3" s="316"/>
      <c r="DB3" s="316"/>
      <c r="DC3" s="316"/>
      <c r="DD3" s="316"/>
    </row>
    <row r="4" spans="1:108" ht="15.75" x14ac:dyDescent="0.25">
      <c r="A4" s="317" t="s">
        <v>65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</row>
    <row r="5" spans="1:108" ht="3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</row>
    <row r="6" spans="1:108" ht="15" customHeight="1" x14ac:dyDescent="0.2">
      <c r="A6" s="318" t="s">
        <v>0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20"/>
      <c r="BU6" s="318" t="s">
        <v>64</v>
      </c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20"/>
    </row>
    <row r="7" spans="1:108" s="5" customFormat="1" ht="15" customHeight="1" x14ac:dyDescent="0.25">
      <c r="A7" s="14"/>
      <c r="B7" s="297" t="s">
        <v>59</v>
      </c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8"/>
      <c r="BU7" s="307">
        <v>55765411.810000002</v>
      </c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  <c r="CI7" s="308"/>
      <c r="CJ7" s="308"/>
      <c r="CK7" s="308"/>
      <c r="CL7" s="308"/>
      <c r="CM7" s="308"/>
      <c r="CN7" s="308"/>
      <c r="CO7" s="308"/>
      <c r="CP7" s="308"/>
      <c r="CQ7" s="308"/>
      <c r="CR7" s="308"/>
      <c r="CS7" s="308"/>
      <c r="CT7" s="308"/>
      <c r="CU7" s="308"/>
      <c r="CV7" s="308"/>
      <c r="CW7" s="308"/>
      <c r="CX7" s="308"/>
      <c r="CY7" s="308"/>
      <c r="CZ7" s="308"/>
      <c r="DA7" s="308"/>
      <c r="DB7" s="308"/>
      <c r="DC7" s="308"/>
      <c r="DD7" s="309"/>
    </row>
    <row r="8" spans="1:108" s="8" customFormat="1" ht="15" customHeight="1" x14ac:dyDescent="0.25">
      <c r="A8" s="15"/>
      <c r="B8" s="310" t="s">
        <v>8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1"/>
      <c r="BU8" s="312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/>
      <c r="DC8" s="313"/>
      <c r="DD8" s="314"/>
    </row>
    <row r="9" spans="1:108" ht="33" customHeight="1" x14ac:dyDescent="0.25">
      <c r="A9" s="16"/>
      <c r="B9" s="287" t="s">
        <v>58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8"/>
      <c r="BU9" s="291">
        <v>34921539.079999998</v>
      </c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3"/>
    </row>
    <row r="10" spans="1:108" ht="15" customHeight="1" x14ac:dyDescent="0.25">
      <c r="A10" s="17"/>
      <c r="B10" s="294" t="s">
        <v>4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  <c r="BN10" s="294"/>
      <c r="BO10" s="294"/>
      <c r="BP10" s="294"/>
      <c r="BQ10" s="294"/>
      <c r="BR10" s="294"/>
      <c r="BS10" s="294"/>
      <c r="BT10" s="295"/>
      <c r="BU10" s="291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3"/>
    </row>
    <row r="11" spans="1:108" ht="53.25" customHeight="1" x14ac:dyDescent="0.25">
      <c r="A11" s="16"/>
      <c r="B11" s="287" t="s">
        <v>60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8"/>
      <c r="BU11" s="291">
        <v>34921539.079999998</v>
      </c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3"/>
    </row>
    <row r="12" spans="1:108" ht="54" customHeight="1" x14ac:dyDescent="0.25">
      <c r="A12" s="16"/>
      <c r="B12" s="287" t="s">
        <v>61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8"/>
      <c r="BU12" s="284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6"/>
    </row>
    <row r="13" spans="1:108" ht="65.25" customHeight="1" x14ac:dyDescent="0.25">
      <c r="A13" s="16"/>
      <c r="B13" s="287" t="s">
        <v>62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7"/>
      <c r="BP13" s="287"/>
      <c r="BQ13" s="287"/>
      <c r="BR13" s="287"/>
      <c r="BS13" s="287"/>
      <c r="BT13" s="288"/>
      <c r="BU13" s="284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6"/>
    </row>
    <row r="14" spans="1:108" ht="42.75" customHeight="1" x14ac:dyDescent="0.25">
      <c r="A14" s="16"/>
      <c r="B14" s="287" t="s">
        <v>43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8"/>
      <c r="BU14" s="284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6"/>
    </row>
    <row r="15" spans="1:108" ht="33" customHeight="1" x14ac:dyDescent="0.25">
      <c r="A15" s="16"/>
      <c r="B15" s="287" t="s">
        <v>44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8"/>
      <c r="BU15" s="284">
        <v>505966.55</v>
      </c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6"/>
    </row>
    <row r="16" spans="1:108" ht="37.5" customHeight="1" x14ac:dyDescent="0.25">
      <c r="A16" s="16"/>
      <c r="B16" s="287" t="s">
        <v>57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8"/>
      <c r="BU16" s="284">
        <v>20843872.73</v>
      </c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6"/>
    </row>
    <row r="17" spans="1:108" ht="18" customHeight="1" x14ac:dyDescent="0.25">
      <c r="A17" s="18"/>
      <c r="B17" s="294" t="s">
        <v>4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  <c r="BN17" s="294"/>
      <c r="BO17" s="294"/>
      <c r="BP17" s="294"/>
      <c r="BQ17" s="294"/>
      <c r="BR17" s="294"/>
      <c r="BS17" s="294"/>
      <c r="BT17" s="295"/>
      <c r="BU17" s="284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6"/>
    </row>
    <row r="18" spans="1:108" ht="39.75" customHeight="1" x14ac:dyDescent="0.25">
      <c r="A18" s="16"/>
      <c r="B18" s="287" t="s">
        <v>56</v>
      </c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8"/>
      <c r="BU18" s="284">
        <v>5069878.76</v>
      </c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6"/>
    </row>
    <row r="19" spans="1:108" ht="51.75" customHeight="1" x14ac:dyDescent="0.25">
      <c r="A19" s="16"/>
      <c r="B19" s="287" t="s">
        <v>228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8"/>
      <c r="BU19" s="284">
        <v>12553814.050000001</v>
      </c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6"/>
    </row>
    <row r="20" spans="1:108" ht="55.5" customHeight="1" x14ac:dyDescent="0.25">
      <c r="A20" s="16"/>
      <c r="B20" s="287" t="s">
        <v>63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8"/>
      <c r="BU20" s="284">
        <v>3220179.92</v>
      </c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6"/>
    </row>
    <row r="21" spans="1:108" ht="54.75" customHeight="1" x14ac:dyDescent="0.25">
      <c r="A21" s="16"/>
      <c r="B21" s="287" t="s">
        <v>147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8"/>
      <c r="BU21" s="284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6"/>
    </row>
    <row r="22" spans="1:108" ht="22.5" customHeight="1" x14ac:dyDescent="0.25">
      <c r="A22" s="16"/>
      <c r="B22" s="287" t="s">
        <v>148</v>
      </c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8"/>
      <c r="BU22" s="284">
        <v>2694372.6</v>
      </c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6"/>
    </row>
    <row r="23" spans="1:108" s="5" customFormat="1" ht="15" customHeight="1" x14ac:dyDescent="0.25">
      <c r="A23" s="14"/>
      <c r="B23" s="297" t="s">
        <v>55</v>
      </c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8"/>
      <c r="BU23" s="304">
        <v>1286808.96</v>
      </c>
      <c r="BV23" s="305"/>
      <c r="BW23" s="305"/>
      <c r="BX23" s="305"/>
      <c r="BY23" s="305"/>
      <c r="BZ23" s="305"/>
      <c r="CA23" s="305"/>
      <c r="CB23" s="305"/>
      <c r="CC23" s="305"/>
      <c r="CD23" s="305"/>
      <c r="CE23" s="305"/>
      <c r="CF23" s="305"/>
      <c r="CG23" s="305"/>
      <c r="CH23" s="305"/>
      <c r="CI23" s="305"/>
      <c r="CJ23" s="305"/>
      <c r="CK23" s="305"/>
      <c r="CL23" s="305"/>
      <c r="CM23" s="305"/>
      <c r="CN23" s="305"/>
      <c r="CO23" s="305"/>
      <c r="CP23" s="305"/>
      <c r="CQ23" s="305"/>
      <c r="CR23" s="305"/>
      <c r="CS23" s="305"/>
      <c r="CT23" s="305"/>
      <c r="CU23" s="305"/>
      <c r="CV23" s="305"/>
      <c r="CW23" s="305"/>
      <c r="CX23" s="305"/>
      <c r="CY23" s="305"/>
      <c r="CZ23" s="305"/>
      <c r="DA23" s="305"/>
      <c r="DB23" s="305"/>
      <c r="DC23" s="305"/>
      <c r="DD23" s="306"/>
    </row>
    <row r="24" spans="1:108" ht="21" customHeight="1" x14ac:dyDescent="0.25">
      <c r="A24" s="17"/>
      <c r="B24" s="294" t="s">
        <v>8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5"/>
      <c r="BU24" s="284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6"/>
    </row>
    <row r="25" spans="1:108" ht="23.25" customHeight="1" x14ac:dyDescent="0.25">
      <c r="A25" s="16"/>
      <c r="B25" s="287" t="s">
        <v>66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7"/>
      <c r="BT25" s="288"/>
      <c r="BU25" s="291">
        <v>168176.82</v>
      </c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3"/>
    </row>
    <row r="26" spans="1:108" ht="14.25" customHeight="1" x14ac:dyDescent="0.25">
      <c r="A26" s="17"/>
      <c r="B26" s="294" t="s">
        <v>4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  <c r="BN26" s="294"/>
      <c r="BO26" s="294"/>
      <c r="BP26" s="294"/>
      <c r="BQ26" s="294"/>
      <c r="BR26" s="294"/>
      <c r="BS26" s="294"/>
      <c r="BT26" s="295"/>
      <c r="BU26" s="284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6"/>
    </row>
    <row r="27" spans="1:108" ht="21" customHeight="1" x14ac:dyDescent="0.25">
      <c r="A27" s="19"/>
      <c r="B27" s="302" t="s">
        <v>67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3"/>
      <c r="BU27" s="291">
        <v>168176.82</v>
      </c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3"/>
    </row>
    <row r="28" spans="1:108" ht="36.75" customHeight="1" x14ac:dyDescent="0.25">
      <c r="A28" s="19"/>
      <c r="B28" s="302" t="s">
        <v>68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3"/>
      <c r="BU28" s="291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3"/>
    </row>
    <row r="29" spans="1:108" ht="24" customHeight="1" x14ac:dyDescent="0.25">
      <c r="A29" s="19"/>
      <c r="B29" s="287" t="s">
        <v>69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8"/>
      <c r="BU29" s="291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3"/>
    </row>
    <row r="30" spans="1:108" ht="39.75" customHeight="1" x14ac:dyDescent="0.25">
      <c r="A30" s="19"/>
      <c r="B30" s="302" t="s">
        <v>74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3"/>
      <c r="BU30" s="291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3"/>
    </row>
    <row r="31" spans="1:108" ht="15" customHeight="1" x14ac:dyDescent="0.25">
      <c r="A31" s="19"/>
      <c r="B31" s="302" t="s">
        <v>70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2"/>
      <c r="BS31" s="302"/>
      <c r="BT31" s="303"/>
      <c r="BU31" s="291">
        <v>1118632.1399999999</v>
      </c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3"/>
    </row>
    <row r="32" spans="1:108" ht="15" customHeight="1" x14ac:dyDescent="0.25">
      <c r="A32" s="17"/>
      <c r="B32" s="294" t="s">
        <v>4</v>
      </c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294"/>
      <c r="BO32" s="294"/>
      <c r="BP32" s="294"/>
      <c r="BQ32" s="294"/>
      <c r="BR32" s="294"/>
      <c r="BS32" s="294"/>
      <c r="BT32" s="295"/>
      <c r="BU32" s="284"/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5"/>
      <c r="CG32" s="285"/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285"/>
      <c r="CS32" s="285"/>
      <c r="CT32" s="285"/>
      <c r="CU32" s="285"/>
      <c r="CV32" s="285"/>
      <c r="CW32" s="285"/>
      <c r="CX32" s="285"/>
      <c r="CY32" s="285"/>
      <c r="CZ32" s="285"/>
      <c r="DA32" s="285"/>
      <c r="DB32" s="285"/>
      <c r="DC32" s="285"/>
      <c r="DD32" s="286"/>
    </row>
    <row r="33" spans="1:108" ht="34.5" customHeight="1" x14ac:dyDescent="0.25">
      <c r="A33" s="16"/>
      <c r="B33" s="287" t="s">
        <v>71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8"/>
      <c r="BU33" s="291">
        <v>1118632.1399999999</v>
      </c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3"/>
    </row>
    <row r="34" spans="1:108" ht="36.75" customHeight="1" x14ac:dyDescent="0.25">
      <c r="A34" s="16"/>
      <c r="B34" s="287" t="s">
        <v>72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8"/>
      <c r="BU34" s="284"/>
      <c r="BV34" s="285"/>
      <c r="BW34" s="285"/>
      <c r="BX34" s="285"/>
      <c r="BY34" s="285"/>
      <c r="BZ34" s="285"/>
      <c r="CA34" s="285"/>
      <c r="CB34" s="285"/>
      <c r="CC34" s="285"/>
      <c r="CD34" s="28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5"/>
      <c r="CS34" s="285"/>
      <c r="CT34" s="285"/>
      <c r="CU34" s="285"/>
      <c r="CV34" s="285"/>
      <c r="CW34" s="285"/>
      <c r="CX34" s="285"/>
      <c r="CY34" s="285"/>
      <c r="CZ34" s="285"/>
      <c r="DA34" s="285"/>
      <c r="DB34" s="285"/>
      <c r="DC34" s="285"/>
      <c r="DD34" s="286"/>
    </row>
    <row r="35" spans="1:108" ht="35.25" customHeight="1" x14ac:dyDescent="0.25">
      <c r="A35" s="16"/>
      <c r="B35" s="287" t="s">
        <v>73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8"/>
      <c r="BU35" s="284"/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6"/>
    </row>
    <row r="36" spans="1:108" s="5" customFormat="1" ht="15" customHeight="1" x14ac:dyDescent="0.25">
      <c r="A36" s="14"/>
      <c r="B36" s="297" t="s">
        <v>54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8"/>
      <c r="BU36" s="299">
        <v>0</v>
      </c>
      <c r="BV36" s="300"/>
      <c r="BW36" s="300"/>
      <c r="BX36" s="300"/>
      <c r="BY36" s="300"/>
      <c r="BZ36" s="300"/>
      <c r="CA36" s="300"/>
      <c r="CB36" s="300"/>
      <c r="CC36" s="300"/>
      <c r="CD36" s="300"/>
      <c r="CE36" s="300"/>
      <c r="CF36" s="300"/>
      <c r="CG36" s="300"/>
      <c r="CH36" s="300"/>
      <c r="CI36" s="300"/>
      <c r="CJ36" s="300"/>
      <c r="CK36" s="300"/>
      <c r="CL36" s="300"/>
      <c r="CM36" s="300"/>
      <c r="CN36" s="300"/>
      <c r="CO36" s="300"/>
      <c r="CP36" s="300"/>
      <c r="CQ36" s="300"/>
      <c r="CR36" s="300"/>
      <c r="CS36" s="300"/>
      <c r="CT36" s="300"/>
      <c r="CU36" s="300"/>
      <c r="CV36" s="300"/>
      <c r="CW36" s="300"/>
      <c r="CX36" s="300"/>
      <c r="CY36" s="300"/>
      <c r="CZ36" s="300"/>
      <c r="DA36" s="300"/>
      <c r="DB36" s="300"/>
      <c r="DC36" s="300"/>
      <c r="DD36" s="301"/>
    </row>
    <row r="37" spans="1:108" ht="15" customHeight="1" x14ac:dyDescent="0.25">
      <c r="A37" s="20"/>
      <c r="B37" s="251" t="s">
        <v>8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96"/>
      <c r="BU37" s="284"/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5"/>
      <c r="CG37" s="285"/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6"/>
    </row>
    <row r="38" spans="1:108" ht="15" customHeight="1" x14ac:dyDescent="0.25">
      <c r="A38" s="16"/>
      <c r="B38" s="287" t="s">
        <v>75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8"/>
      <c r="BU38" s="284">
        <v>0</v>
      </c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5"/>
      <c r="CG38" s="285"/>
      <c r="CH38" s="285"/>
      <c r="CI38" s="285"/>
      <c r="CJ38" s="285"/>
      <c r="CK38" s="285"/>
      <c r="CL38" s="285"/>
      <c r="CM38" s="285"/>
      <c r="CN38" s="285"/>
      <c r="CO38" s="285"/>
      <c r="CP38" s="285"/>
      <c r="CQ38" s="285"/>
      <c r="CR38" s="285"/>
      <c r="CS38" s="285"/>
      <c r="CT38" s="285"/>
      <c r="CU38" s="285"/>
      <c r="CV38" s="285"/>
      <c r="CW38" s="285"/>
      <c r="CX38" s="285"/>
      <c r="CY38" s="285"/>
      <c r="CZ38" s="285"/>
      <c r="DA38" s="285"/>
      <c r="DB38" s="285"/>
      <c r="DC38" s="285"/>
      <c r="DD38" s="286"/>
    </row>
    <row r="39" spans="1:108" ht="15" customHeight="1" x14ac:dyDescent="0.25">
      <c r="A39" s="16"/>
      <c r="B39" s="287" t="s">
        <v>76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8"/>
      <c r="BU39" s="284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6"/>
    </row>
    <row r="40" spans="1:108" ht="15" customHeight="1" x14ac:dyDescent="0.25">
      <c r="A40" s="17"/>
      <c r="B40" s="294" t="s">
        <v>4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5"/>
      <c r="BU40" s="284"/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6"/>
    </row>
    <row r="41" spans="1:108" ht="37.5" customHeight="1" x14ac:dyDescent="0.25">
      <c r="A41" s="16"/>
      <c r="B41" s="287" t="s">
        <v>77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8"/>
      <c r="BU41" s="291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3"/>
    </row>
    <row r="42" spans="1:108" ht="15" customHeight="1" x14ac:dyDescent="0.25">
      <c r="A42" s="21"/>
      <c r="B42" s="289" t="s">
        <v>4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90"/>
      <c r="BU42" s="291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3"/>
    </row>
    <row r="43" spans="1:108" ht="15" customHeight="1" x14ac:dyDescent="0.25">
      <c r="A43" s="16"/>
      <c r="B43" s="282" t="s">
        <v>79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3"/>
      <c r="BU43" s="284"/>
      <c r="BV43" s="285"/>
      <c r="BW43" s="285"/>
      <c r="BX43" s="285"/>
      <c r="BY43" s="285"/>
      <c r="BZ43" s="285"/>
      <c r="CA43" s="285"/>
      <c r="CB43" s="285"/>
      <c r="CC43" s="285"/>
      <c r="CD43" s="285"/>
      <c r="CE43" s="285"/>
      <c r="CF43" s="285"/>
      <c r="CG43" s="285"/>
      <c r="CH43" s="285"/>
      <c r="CI43" s="285"/>
      <c r="CJ43" s="285"/>
      <c r="CK43" s="285"/>
      <c r="CL43" s="285"/>
      <c r="CM43" s="285"/>
      <c r="CN43" s="285"/>
      <c r="CO43" s="285"/>
      <c r="CP43" s="285"/>
      <c r="CQ43" s="285"/>
      <c r="CR43" s="285"/>
      <c r="CS43" s="285"/>
      <c r="CT43" s="285"/>
      <c r="CU43" s="285"/>
      <c r="CV43" s="285"/>
      <c r="CW43" s="285"/>
      <c r="CX43" s="285"/>
      <c r="CY43" s="285"/>
      <c r="CZ43" s="285"/>
      <c r="DA43" s="285"/>
      <c r="DB43" s="285"/>
      <c r="DC43" s="285"/>
      <c r="DD43" s="286"/>
    </row>
    <row r="44" spans="1:108" ht="15" customHeight="1" x14ac:dyDescent="0.25">
      <c r="A44" s="16"/>
      <c r="B44" s="282" t="s">
        <v>80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3"/>
      <c r="BU44" s="284"/>
      <c r="BV44" s="285"/>
      <c r="BW44" s="285"/>
      <c r="BX44" s="285"/>
      <c r="BY44" s="285"/>
      <c r="BZ44" s="285"/>
      <c r="CA44" s="285"/>
      <c r="CB44" s="285"/>
      <c r="CC44" s="285"/>
      <c r="CD44" s="285"/>
      <c r="CE44" s="285"/>
      <c r="CF44" s="285"/>
      <c r="CG44" s="285"/>
      <c r="CH44" s="285"/>
      <c r="CI44" s="285"/>
      <c r="CJ44" s="285"/>
      <c r="CK44" s="285"/>
      <c r="CL44" s="285"/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6"/>
    </row>
    <row r="45" spans="1:108" ht="15" customHeight="1" x14ac:dyDescent="0.25">
      <c r="A45" s="16"/>
      <c r="B45" s="282" t="s">
        <v>78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  <c r="BK45" s="282"/>
      <c r="BL45" s="282"/>
      <c r="BM45" s="282"/>
      <c r="BN45" s="282"/>
      <c r="BO45" s="282"/>
      <c r="BP45" s="282"/>
      <c r="BQ45" s="282"/>
      <c r="BR45" s="282"/>
      <c r="BS45" s="282"/>
      <c r="BT45" s="283"/>
      <c r="BU45" s="284"/>
      <c r="BV45" s="285"/>
      <c r="BW45" s="285"/>
      <c r="BX45" s="285"/>
      <c r="BY45" s="285"/>
      <c r="BZ45" s="285"/>
      <c r="CA45" s="285"/>
      <c r="CB45" s="285"/>
      <c r="CC45" s="285"/>
      <c r="CD45" s="285"/>
      <c r="CE45" s="285"/>
      <c r="CF45" s="285"/>
      <c r="CG45" s="285"/>
      <c r="CH45" s="285"/>
      <c r="CI45" s="285"/>
      <c r="CJ45" s="285"/>
      <c r="CK45" s="285"/>
      <c r="CL45" s="285"/>
      <c r="CM45" s="285"/>
      <c r="CN45" s="285"/>
      <c r="CO45" s="285"/>
      <c r="CP45" s="285"/>
      <c r="CQ45" s="285"/>
      <c r="CR45" s="285"/>
      <c r="CS45" s="285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6"/>
    </row>
    <row r="46" spans="1:108" ht="15" customHeight="1" x14ac:dyDescent="0.25">
      <c r="A46" s="16"/>
      <c r="B46" s="282" t="s">
        <v>81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2"/>
      <c r="AY46" s="282"/>
      <c r="AZ46" s="282"/>
      <c r="BA46" s="282"/>
      <c r="BB46" s="282"/>
      <c r="BC46" s="282"/>
      <c r="BD46" s="282"/>
      <c r="BE46" s="282"/>
      <c r="BF46" s="282"/>
      <c r="BG46" s="282"/>
      <c r="BH46" s="282"/>
      <c r="BI46" s="282"/>
      <c r="BJ46" s="282"/>
      <c r="BK46" s="282"/>
      <c r="BL46" s="282"/>
      <c r="BM46" s="282"/>
      <c r="BN46" s="282"/>
      <c r="BO46" s="282"/>
      <c r="BP46" s="282"/>
      <c r="BQ46" s="282"/>
      <c r="BR46" s="282"/>
      <c r="BS46" s="282"/>
      <c r="BT46" s="283"/>
      <c r="BU46" s="284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5"/>
      <c r="CK46" s="285"/>
      <c r="CL46" s="285"/>
      <c r="CM46" s="285"/>
      <c r="CN46" s="285"/>
      <c r="CO46" s="285"/>
      <c r="CP46" s="285"/>
      <c r="CQ46" s="285"/>
      <c r="CR46" s="285"/>
      <c r="CS46" s="285"/>
      <c r="CT46" s="285"/>
      <c r="CU46" s="285"/>
      <c r="CV46" s="285"/>
      <c r="CW46" s="285"/>
      <c r="CX46" s="285"/>
      <c r="CY46" s="285"/>
      <c r="CZ46" s="285"/>
      <c r="DA46" s="285"/>
      <c r="DB46" s="285"/>
      <c r="DC46" s="285"/>
      <c r="DD46" s="286"/>
    </row>
    <row r="47" spans="1:108" ht="15" customHeight="1" x14ac:dyDescent="0.25">
      <c r="A47" s="16"/>
      <c r="B47" s="282" t="s">
        <v>82</v>
      </c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3"/>
      <c r="BU47" s="284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5"/>
      <c r="CW47" s="285"/>
      <c r="CX47" s="285"/>
      <c r="CY47" s="285"/>
      <c r="CZ47" s="285"/>
      <c r="DA47" s="285"/>
      <c r="DB47" s="285"/>
      <c r="DC47" s="285"/>
      <c r="DD47" s="286"/>
    </row>
    <row r="48" spans="1:108" ht="15" customHeight="1" x14ac:dyDescent="0.25">
      <c r="A48" s="16"/>
      <c r="B48" s="282" t="s">
        <v>83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3"/>
      <c r="BU48" s="284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5"/>
      <c r="CK48" s="285"/>
      <c r="CL48" s="285"/>
      <c r="CM48" s="285"/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5"/>
      <c r="DA48" s="285"/>
      <c r="DB48" s="285"/>
      <c r="DC48" s="285"/>
      <c r="DD48" s="286"/>
    </row>
    <row r="49" spans="1:108" ht="51" customHeight="1" x14ac:dyDescent="0.25">
      <c r="A49" s="16"/>
      <c r="B49" s="287" t="s">
        <v>84</v>
      </c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8"/>
      <c r="BU49" s="284">
        <v>0</v>
      </c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5"/>
      <c r="CW49" s="285"/>
      <c r="CX49" s="285"/>
      <c r="CY49" s="285"/>
      <c r="CZ49" s="285"/>
      <c r="DA49" s="285"/>
      <c r="DB49" s="285"/>
      <c r="DC49" s="285"/>
      <c r="DD49" s="286"/>
    </row>
    <row r="50" spans="1:108" ht="15" customHeight="1" x14ac:dyDescent="0.25">
      <c r="A50" s="21"/>
      <c r="B50" s="289" t="s">
        <v>4</v>
      </c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90"/>
      <c r="BU50" s="291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3"/>
    </row>
    <row r="51" spans="1:108" ht="15" customHeight="1" x14ac:dyDescent="0.25">
      <c r="A51" s="16"/>
      <c r="B51" s="282" t="s">
        <v>79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3"/>
      <c r="BU51" s="284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5"/>
      <c r="CU51" s="285"/>
      <c r="CV51" s="285"/>
      <c r="CW51" s="285"/>
      <c r="CX51" s="285"/>
      <c r="CY51" s="285"/>
      <c r="CZ51" s="285"/>
      <c r="DA51" s="285"/>
      <c r="DB51" s="285"/>
      <c r="DC51" s="285"/>
      <c r="DD51" s="286"/>
    </row>
    <row r="52" spans="1:108" ht="15" customHeight="1" x14ac:dyDescent="0.25">
      <c r="A52" s="16"/>
      <c r="B52" s="282" t="s">
        <v>80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  <c r="BT52" s="283"/>
      <c r="BU52" s="284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6"/>
    </row>
    <row r="53" spans="1:108" ht="15" customHeight="1" x14ac:dyDescent="0.25">
      <c r="A53" s="16"/>
      <c r="B53" s="282" t="s">
        <v>78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3"/>
      <c r="BU53" s="284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6"/>
    </row>
    <row r="54" spans="1:108" ht="15" customHeight="1" x14ac:dyDescent="0.25">
      <c r="A54" s="16"/>
      <c r="B54" s="282" t="s">
        <v>81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3"/>
      <c r="BU54" s="284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5"/>
      <c r="DA54" s="285"/>
      <c r="DB54" s="285"/>
      <c r="DC54" s="285"/>
      <c r="DD54" s="286"/>
    </row>
    <row r="55" spans="1:108" ht="15" customHeight="1" x14ac:dyDescent="0.25">
      <c r="A55" s="16"/>
      <c r="B55" s="282" t="s">
        <v>82</v>
      </c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3"/>
      <c r="BU55" s="284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5"/>
      <c r="CG55" s="285"/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285"/>
      <c r="CS55" s="285"/>
      <c r="CT55" s="285"/>
      <c r="CU55" s="285"/>
      <c r="CV55" s="285"/>
      <c r="CW55" s="285"/>
      <c r="CX55" s="285"/>
      <c r="CY55" s="285"/>
      <c r="CZ55" s="285"/>
      <c r="DA55" s="285"/>
      <c r="DB55" s="285"/>
      <c r="DC55" s="285"/>
      <c r="DD55" s="286"/>
    </row>
    <row r="56" spans="1:108" ht="15" customHeight="1" x14ac:dyDescent="0.25">
      <c r="A56" s="16"/>
      <c r="B56" s="282" t="s">
        <v>83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3"/>
      <c r="BU56" s="284"/>
      <c r="BV56" s="285"/>
      <c r="BW56" s="285"/>
      <c r="BX56" s="285"/>
      <c r="BY56" s="285"/>
      <c r="BZ56" s="285"/>
      <c r="CA56" s="285"/>
      <c r="CB56" s="285"/>
      <c r="CC56" s="285"/>
      <c r="CD56" s="285"/>
      <c r="CE56" s="285"/>
      <c r="CF56" s="285"/>
      <c r="CG56" s="285"/>
      <c r="CH56" s="285"/>
      <c r="CI56" s="285"/>
      <c r="CJ56" s="285"/>
      <c r="CK56" s="285"/>
      <c r="CL56" s="285"/>
      <c r="CM56" s="285"/>
      <c r="CN56" s="285"/>
      <c r="CO56" s="285"/>
      <c r="CP56" s="285"/>
      <c r="CQ56" s="285"/>
      <c r="CR56" s="285"/>
      <c r="CS56" s="285"/>
      <c r="CT56" s="285"/>
      <c r="CU56" s="285"/>
      <c r="CV56" s="285"/>
      <c r="CW56" s="285"/>
      <c r="CX56" s="285"/>
      <c r="CY56" s="285"/>
      <c r="CZ56" s="285"/>
      <c r="DA56" s="285"/>
      <c r="DB56" s="285"/>
      <c r="DC56" s="285"/>
      <c r="DD56" s="286"/>
    </row>
    <row r="57" spans="1:108" ht="36" customHeight="1" x14ac:dyDescent="0.25">
      <c r="A57" s="16"/>
      <c r="B57" s="287" t="s">
        <v>85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8"/>
      <c r="BU57" s="284">
        <v>0</v>
      </c>
      <c r="BV57" s="285"/>
      <c r="BW57" s="285"/>
      <c r="BX57" s="285"/>
      <c r="BY57" s="285"/>
      <c r="BZ57" s="285"/>
      <c r="CA57" s="285"/>
      <c r="CB57" s="285"/>
      <c r="CC57" s="285"/>
      <c r="CD57" s="285"/>
      <c r="CE57" s="285"/>
      <c r="CF57" s="285"/>
      <c r="CG57" s="285"/>
      <c r="CH57" s="285"/>
      <c r="CI57" s="285"/>
      <c r="CJ57" s="285"/>
      <c r="CK57" s="285"/>
      <c r="CL57" s="285"/>
      <c r="CM57" s="285"/>
      <c r="CN57" s="285"/>
      <c r="CO57" s="285"/>
      <c r="CP57" s="285"/>
      <c r="CQ57" s="285"/>
      <c r="CR57" s="285"/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6"/>
    </row>
    <row r="58" spans="1:108" ht="15" customHeight="1" x14ac:dyDescent="0.25">
      <c r="A58" s="21"/>
      <c r="B58" s="289" t="s">
        <v>4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89"/>
      <c r="BG58" s="289"/>
      <c r="BH58" s="289"/>
      <c r="BI58" s="289"/>
      <c r="BJ58" s="289"/>
      <c r="BK58" s="289"/>
      <c r="BL58" s="289"/>
      <c r="BM58" s="289"/>
      <c r="BN58" s="289"/>
      <c r="BO58" s="289"/>
      <c r="BP58" s="289"/>
      <c r="BQ58" s="289"/>
      <c r="BR58" s="289"/>
      <c r="BS58" s="289"/>
      <c r="BT58" s="290"/>
      <c r="BU58" s="291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3"/>
    </row>
    <row r="59" spans="1:108" ht="15" customHeight="1" x14ac:dyDescent="0.25">
      <c r="A59" s="16"/>
      <c r="B59" s="282" t="s">
        <v>79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  <c r="BT59" s="283"/>
      <c r="BU59" s="284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5"/>
      <c r="DA59" s="285"/>
      <c r="DB59" s="285"/>
      <c r="DC59" s="285"/>
      <c r="DD59" s="286"/>
    </row>
    <row r="60" spans="1:108" ht="15" customHeight="1" x14ac:dyDescent="0.25">
      <c r="A60" s="16"/>
      <c r="B60" s="282" t="s">
        <v>80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3"/>
      <c r="BU60" s="284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6"/>
    </row>
    <row r="61" spans="1:108" ht="15" customHeight="1" x14ac:dyDescent="0.25">
      <c r="A61" s="16"/>
      <c r="B61" s="282" t="s">
        <v>78</v>
      </c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3"/>
      <c r="BU61" s="284"/>
      <c r="BV61" s="285"/>
      <c r="BW61" s="285"/>
      <c r="BX61" s="285"/>
      <c r="BY61" s="285"/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5"/>
      <c r="DA61" s="285"/>
      <c r="DB61" s="285"/>
      <c r="DC61" s="285"/>
      <c r="DD61" s="286"/>
    </row>
    <row r="62" spans="1:108" ht="15" customHeight="1" x14ac:dyDescent="0.25">
      <c r="A62" s="16"/>
      <c r="B62" s="282" t="s">
        <v>81</v>
      </c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2"/>
      <c r="AM62" s="282"/>
      <c r="AN62" s="282"/>
      <c r="AO62" s="282"/>
      <c r="AP62" s="282"/>
      <c r="AQ62" s="282"/>
      <c r="AR62" s="282"/>
      <c r="AS62" s="282"/>
      <c r="AT62" s="282"/>
      <c r="AU62" s="282"/>
      <c r="AV62" s="282"/>
      <c r="AW62" s="282"/>
      <c r="AX62" s="282"/>
      <c r="AY62" s="282"/>
      <c r="AZ62" s="282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2"/>
      <c r="BO62" s="282"/>
      <c r="BP62" s="282"/>
      <c r="BQ62" s="282"/>
      <c r="BR62" s="282"/>
      <c r="BS62" s="282"/>
      <c r="BT62" s="283"/>
      <c r="BU62" s="284"/>
      <c r="BV62" s="285"/>
      <c r="BW62" s="285"/>
      <c r="BX62" s="285"/>
      <c r="BY62" s="285"/>
      <c r="BZ62" s="285"/>
      <c r="CA62" s="285"/>
      <c r="CB62" s="285"/>
      <c r="CC62" s="285"/>
      <c r="CD62" s="285"/>
      <c r="CE62" s="285"/>
      <c r="CF62" s="285"/>
      <c r="CG62" s="285"/>
      <c r="CH62" s="285"/>
      <c r="CI62" s="285"/>
      <c r="CJ62" s="285"/>
      <c r="CK62" s="285"/>
      <c r="CL62" s="285"/>
      <c r="CM62" s="285"/>
      <c r="CN62" s="285"/>
      <c r="CO62" s="285"/>
      <c r="CP62" s="285"/>
      <c r="CQ62" s="285"/>
      <c r="CR62" s="285"/>
      <c r="CS62" s="285"/>
      <c r="CT62" s="285"/>
      <c r="CU62" s="285"/>
      <c r="CV62" s="285"/>
      <c r="CW62" s="285"/>
      <c r="CX62" s="285"/>
      <c r="CY62" s="285"/>
      <c r="CZ62" s="285"/>
      <c r="DA62" s="285"/>
      <c r="DB62" s="285"/>
      <c r="DC62" s="285"/>
      <c r="DD62" s="286"/>
    </row>
    <row r="63" spans="1:108" ht="15" customHeight="1" x14ac:dyDescent="0.25">
      <c r="A63" s="16"/>
      <c r="B63" s="282" t="s">
        <v>82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3"/>
      <c r="BU63" s="284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5"/>
      <c r="DA63" s="285"/>
      <c r="DB63" s="285"/>
      <c r="DC63" s="285"/>
      <c r="DD63" s="286"/>
    </row>
    <row r="64" spans="1:108" ht="15" customHeight="1" x14ac:dyDescent="0.25">
      <c r="A64" s="16"/>
      <c r="B64" s="282" t="s">
        <v>83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2"/>
      <c r="AL64" s="282"/>
      <c r="AM64" s="282"/>
      <c r="AN64" s="282"/>
      <c r="AO64" s="282"/>
      <c r="AP64" s="282"/>
      <c r="AQ64" s="282"/>
      <c r="AR64" s="282"/>
      <c r="AS64" s="282"/>
      <c r="AT64" s="282"/>
      <c r="AU64" s="282"/>
      <c r="AV64" s="282"/>
      <c r="AW64" s="282"/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3"/>
      <c r="BU64" s="284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5"/>
      <c r="CG64" s="285"/>
      <c r="CH64" s="285"/>
      <c r="CI64" s="285"/>
      <c r="CJ64" s="285"/>
      <c r="CK64" s="285"/>
      <c r="CL64" s="285"/>
      <c r="CM64" s="285"/>
      <c r="CN64" s="285"/>
      <c r="CO64" s="285"/>
      <c r="CP64" s="285"/>
      <c r="CQ64" s="285"/>
      <c r="CR64" s="285"/>
      <c r="CS64" s="285"/>
      <c r="CT64" s="285"/>
      <c r="CU64" s="285"/>
      <c r="CV64" s="285"/>
      <c r="CW64" s="285"/>
      <c r="CX64" s="285"/>
      <c r="CY64" s="285"/>
      <c r="CZ64" s="285"/>
      <c r="DA64" s="285"/>
      <c r="DB64" s="285"/>
      <c r="DC64" s="285"/>
      <c r="DD64" s="286"/>
    </row>
    <row r="65" spans="1:108" ht="15" customHeight="1" x14ac:dyDescent="0.25">
      <c r="A65" s="16"/>
      <c r="B65" s="287" t="s">
        <v>86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8"/>
      <c r="BU65" s="284">
        <v>0</v>
      </c>
      <c r="BV65" s="285"/>
      <c r="BW65" s="285"/>
      <c r="BX65" s="285"/>
      <c r="BY65" s="285"/>
      <c r="BZ65" s="285"/>
      <c r="CA65" s="285"/>
      <c r="CB65" s="285"/>
      <c r="CC65" s="285"/>
      <c r="CD65" s="285"/>
      <c r="CE65" s="285"/>
      <c r="CF65" s="285"/>
      <c r="CG65" s="285"/>
      <c r="CH65" s="285"/>
      <c r="CI65" s="285"/>
      <c r="CJ65" s="285"/>
      <c r="CK65" s="285"/>
      <c r="CL65" s="285"/>
      <c r="CM65" s="285"/>
      <c r="CN65" s="285"/>
      <c r="CO65" s="285"/>
      <c r="CP65" s="285"/>
      <c r="CQ65" s="285"/>
      <c r="CR65" s="285"/>
      <c r="CS65" s="285"/>
      <c r="CT65" s="285"/>
      <c r="CU65" s="285"/>
      <c r="CV65" s="285"/>
      <c r="CW65" s="285"/>
      <c r="CX65" s="285"/>
      <c r="CY65" s="285"/>
      <c r="CZ65" s="285"/>
      <c r="DA65" s="285"/>
      <c r="DB65" s="285"/>
      <c r="DC65" s="285"/>
      <c r="DD65" s="286"/>
    </row>
    <row r="66" spans="1:108" ht="15" customHeight="1" x14ac:dyDescent="0.25">
      <c r="A66" s="16"/>
      <c r="B66" s="289" t="s">
        <v>4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90"/>
      <c r="BU66" s="284"/>
      <c r="BV66" s="285"/>
      <c r="BW66" s="285"/>
      <c r="BX66" s="285"/>
      <c r="BY66" s="285"/>
      <c r="BZ66" s="285"/>
      <c r="CA66" s="285"/>
      <c r="CB66" s="285"/>
      <c r="CC66" s="285"/>
      <c r="CD66" s="285"/>
      <c r="CE66" s="285"/>
      <c r="CF66" s="285"/>
      <c r="CG66" s="285"/>
      <c r="CH66" s="285"/>
      <c r="CI66" s="285"/>
      <c r="CJ66" s="285"/>
      <c r="CK66" s="285"/>
      <c r="CL66" s="285"/>
      <c r="CM66" s="285"/>
      <c r="CN66" s="285"/>
      <c r="CO66" s="285"/>
      <c r="CP66" s="285"/>
      <c r="CQ66" s="285"/>
      <c r="CR66" s="285"/>
      <c r="CS66" s="285"/>
      <c r="CT66" s="285"/>
      <c r="CU66" s="285"/>
      <c r="CV66" s="285"/>
      <c r="CW66" s="285"/>
      <c r="CX66" s="285"/>
      <c r="CY66" s="285"/>
      <c r="CZ66" s="285"/>
      <c r="DA66" s="285"/>
      <c r="DB66" s="285"/>
      <c r="DC66" s="285"/>
      <c r="DD66" s="286"/>
    </row>
    <row r="67" spans="1:108" ht="15" customHeight="1" x14ac:dyDescent="0.25">
      <c r="A67" s="21"/>
      <c r="B67" s="282" t="s">
        <v>79</v>
      </c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  <c r="BP67" s="282"/>
      <c r="BQ67" s="282"/>
      <c r="BR67" s="282"/>
      <c r="BS67" s="282"/>
      <c r="BT67" s="283"/>
      <c r="BU67" s="284"/>
      <c r="BV67" s="285"/>
      <c r="BW67" s="285"/>
      <c r="BX67" s="285"/>
      <c r="BY67" s="285"/>
      <c r="BZ67" s="285"/>
      <c r="CA67" s="285"/>
      <c r="CB67" s="285"/>
      <c r="CC67" s="285"/>
      <c r="CD67" s="285"/>
      <c r="CE67" s="285"/>
      <c r="CF67" s="285"/>
      <c r="CG67" s="285"/>
      <c r="CH67" s="285"/>
      <c r="CI67" s="285"/>
      <c r="CJ67" s="285"/>
      <c r="CK67" s="285"/>
      <c r="CL67" s="285"/>
      <c r="CM67" s="285"/>
      <c r="CN67" s="285"/>
      <c r="CO67" s="285"/>
      <c r="CP67" s="285"/>
      <c r="CQ67" s="285"/>
      <c r="CR67" s="285"/>
      <c r="CS67" s="285"/>
      <c r="CT67" s="285"/>
      <c r="CU67" s="285"/>
      <c r="CV67" s="285"/>
      <c r="CW67" s="285"/>
      <c r="CX67" s="285"/>
      <c r="CY67" s="285"/>
      <c r="CZ67" s="285"/>
      <c r="DA67" s="285"/>
      <c r="DB67" s="285"/>
      <c r="DC67" s="285"/>
      <c r="DD67" s="286"/>
    </row>
    <row r="68" spans="1:108" ht="15" customHeight="1" x14ac:dyDescent="0.25">
      <c r="A68" s="16"/>
      <c r="B68" s="282" t="s">
        <v>80</v>
      </c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  <c r="BT68" s="283"/>
      <c r="BU68" s="284"/>
      <c r="BV68" s="285"/>
      <c r="BW68" s="285"/>
      <c r="BX68" s="285"/>
      <c r="BY68" s="285"/>
      <c r="BZ68" s="285"/>
      <c r="CA68" s="285"/>
      <c r="CB68" s="285"/>
      <c r="CC68" s="285"/>
      <c r="CD68" s="285"/>
      <c r="CE68" s="285"/>
      <c r="CF68" s="285"/>
      <c r="CG68" s="285"/>
      <c r="CH68" s="285"/>
      <c r="CI68" s="285"/>
      <c r="CJ68" s="285"/>
      <c r="CK68" s="285"/>
      <c r="CL68" s="285"/>
      <c r="CM68" s="285"/>
      <c r="CN68" s="285"/>
      <c r="CO68" s="285"/>
      <c r="CP68" s="285"/>
      <c r="CQ68" s="285"/>
      <c r="CR68" s="285"/>
      <c r="CS68" s="285"/>
      <c r="CT68" s="285"/>
      <c r="CU68" s="285"/>
      <c r="CV68" s="285"/>
      <c r="CW68" s="285"/>
      <c r="CX68" s="285"/>
      <c r="CY68" s="285"/>
      <c r="CZ68" s="285"/>
      <c r="DA68" s="285"/>
      <c r="DB68" s="285"/>
      <c r="DC68" s="285"/>
      <c r="DD68" s="286"/>
    </row>
    <row r="69" spans="1:108" ht="15" customHeight="1" x14ac:dyDescent="0.25">
      <c r="A69" s="16"/>
      <c r="B69" s="282" t="s">
        <v>78</v>
      </c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3"/>
      <c r="BU69" s="284"/>
      <c r="BV69" s="285"/>
      <c r="BW69" s="285"/>
      <c r="BX69" s="285"/>
      <c r="BY69" s="285"/>
      <c r="BZ69" s="285"/>
      <c r="CA69" s="285"/>
      <c r="CB69" s="285"/>
      <c r="CC69" s="285"/>
      <c r="CD69" s="285"/>
      <c r="CE69" s="285"/>
      <c r="CF69" s="285"/>
      <c r="CG69" s="285"/>
      <c r="CH69" s="285"/>
      <c r="CI69" s="285"/>
      <c r="CJ69" s="285"/>
      <c r="CK69" s="285"/>
      <c r="CL69" s="285"/>
      <c r="CM69" s="285"/>
      <c r="CN69" s="285"/>
      <c r="CO69" s="285"/>
      <c r="CP69" s="285"/>
      <c r="CQ69" s="285"/>
      <c r="CR69" s="285"/>
      <c r="CS69" s="285"/>
      <c r="CT69" s="285"/>
      <c r="CU69" s="285"/>
      <c r="CV69" s="285"/>
      <c r="CW69" s="285"/>
      <c r="CX69" s="285"/>
      <c r="CY69" s="285"/>
      <c r="CZ69" s="285"/>
      <c r="DA69" s="285"/>
      <c r="DB69" s="285"/>
      <c r="DC69" s="285"/>
      <c r="DD69" s="286"/>
    </row>
    <row r="70" spans="1:108" ht="14.25" customHeight="1" x14ac:dyDescent="0.25">
      <c r="A70" s="16"/>
      <c r="B70" s="282" t="s">
        <v>81</v>
      </c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2"/>
      <c r="AU70" s="282"/>
      <c r="AV70" s="282"/>
      <c r="AW70" s="282"/>
      <c r="AX70" s="282"/>
      <c r="AY70" s="282"/>
      <c r="AZ70" s="282"/>
      <c r="BA70" s="282"/>
      <c r="BB70" s="282"/>
      <c r="BC70" s="282"/>
      <c r="BD70" s="282"/>
      <c r="BE70" s="282"/>
      <c r="BF70" s="282"/>
      <c r="BG70" s="282"/>
      <c r="BH70" s="282"/>
      <c r="BI70" s="282"/>
      <c r="BJ70" s="282"/>
      <c r="BK70" s="282"/>
      <c r="BL70" s="282"/>
      <c r="BM70" s="282"/>
      <c r="BN70" s="282"/>
      <c r="BO70" s="282"/>
      <c r="BP70" s="282"/>
      <c r="BQ70" s="282"/>
      <c r="BR70" s="282"/>
      <c r="BS70" s="282"/>
      <c r="BT70" s="283"/>
      <c r="BU70" s="284"/>
      <c r="BV70" s="285"/>
      <c r="BW70" s="285"/>
      <c r="BX70" s="285"/>
      <c r="BY70" s="285"/>
      <c r="BZ70" s="285"/>
      <c r="CA70" s="285"/>
      <c r="CB70" s="285"/>
      <c r="CC70" s="285"/>
      <c r="CD70" s="285"/>
      <c r="CE70" s="285"/>
      <c r="CF70" s="285"/>
      <c r="CG70" s="285"/>
      <c r="CH70" s="285"/>
      <c r="CI70" s="285"/>
      <c r="CJ70" s="285"/>
      <c r="CK70" s="285"/>
      <c r="CL70" s="285"/>
      <c r="CM70" s="285"/>
      <c r="CN70" s="285"/>
      <c r="CO70" s="285"/>
      <c r="CP70" s="285"/>
      <c r="CQ70" s="285"/>
      <c r="CR70" s="285"/>
      <c r="CS70" s="285"/>
      <c r="CT70" s="285"/>
      <c r="CU70" s="285"/>
      <c r="CV70" s="285"/>
      <c r="CW70" s="285"/>
      <c r="CX70" s="285"/>
      <c r="CY70" s="285"/>
      <c r="CZ70" s="285"/>
      <c r="DA70" s="285"/>
      <c r="DB70" s="285"/>
      <c r="DC70" s="285"/>
      <c r="DD70" s="286"/>
    </row>
    <row r="71" spans="1:108" ht="15" customHeight="1" x14ac:dyDescent="0.25">
      <c r="A71" s="22"/>
      <c r="B71" s="282" t="s">
        <v>82</v>
      </c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2"/>
      <c r="AU71" s="282"/>
      <c r="AV71" s="282"/>
      <c r="AW71" s="282"/>
      <c r="AX71" s="282"/>
      <c r="AY71" s="282"/>
      <c r="AZ71" s="282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2"/>
      <c r="BO71" s="282"/>
      <c r="BP71" s="282"/>
      <c r="BQ71" s="282"/>
      <c r="BR71" s="282"/>
      <c r="BS71" s="282"/>
      <c r="BT71" s="283"/>
      <c r="BU71" s="284"/>
      <c r="BV71" s="285"/>
      <c r="BW71" s="285"/>
      <c r="BX71" s="285"/>
      <c r="BY71" s="285"/>
      <c r="BZ71" s="285"/>
      <c r="CA71" s="285"/>
      <c r="CB71" s="285"/>
      <c r="CC71" s="285"/>
      <c r="CD71" s="285"/>
      <c r="CE71" s="285"/>
      <c r="CF71" s="285"/>
      <c r="CG71" s="285"/>
      <c r="CH71" s="285"/>
      <c r="CI71" s="285"/>
      <c r="CJ71" s="285"/>
      <c r="CK71" s="285"/>
      <c r="CL71" s="285"/>
      <c r="CM71" s="285"/>
      <c r="CN71" s="285"/>
      <c r="CO71" s="285"/>
      <c r="CP71" s="285"/>
      <c r="CQ71" s="285"/>
      <c r="CR71" s="285"/>
      <c r="CS71" s="285"/>
      <c r="CT71" s="285"/>
      <c r="CU71" s="285"/>
      <c r="CV71" s="285"/>
      <c r="CW71" s="285"/>
      <c r="CX71" s="285"/>
      <c r="CY71" s="285"/>
      <c r="CZ71" s="285"/>
      <c r="DA71" s="285"/>
      <c r="DB71" s="285"/>
      <c r="DC71" s="285"/>
      <c r="DD71" s="286"/>
    </row>
    <row r="72" spans="1:108" ht="15" customHeight="1" x14ac:dyDescent="0.25">
      <c r="A72" s="16"/>
      <c r="B72" s="282" t="s">
        <v>83</v>
      </c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2"/>
      <c r="AM72" s="282"/>
      <c r="AN72" s="282"/>
      <c r="AO72" s="282"/>
      <c r="AP72" s="282"/>
      <c r="AQ72" s="282"/>
      <c r="AR72" s="282"/>
      <c r="AS72" s="282"/>
      <c r="AT72" s="282"/>
      <c r="AU72" s="282"/>
      <c r="AV72" s="282"/>
      <c r="AW72" s="282"/>
      <c r="AX72" s="282"/>
      <c r="AY72" s="282"/>
      <c r="AZ72" s="282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2"/>
      <c r="BO72" s="282"/>
      <c r="BP72" s="282"/>
      <c r="BQ72" s="282"/>
      <c r="BR72" s="282"/>
      <c r="BS72" s="282"/>
      <c r="BT72" s="283"/>
      <c r="BU72" s="284"/>
      <c r="BV72" s="285"/>
      <c r="BW72" s="285"/>
      <c r="BX72" s="285"/>
      <c r="BY72" s="285"/>
      <c r="BZ72" s="285"/>
      <c r="CA72" s="285"/>
      <c r="CB72" s="285"/>
      <c r="CC72" s="285"/>
      <c r="CD72" s="285"/>
      <c r="CE72" s="285"/>
      <c r="CF72" s="285"/>
      <c r="CG72" s="285"/>
      <c r="CH72" s="285"/>
      <c r="CI72" s="285"/>
      <c r="CJ72" s="285"/>
      <c r="CK72" s="285"/>
      <c r="CL72" s="285"/>
      <c r="CM72" s="285"/>
      <c r="CN72" s="285"/>
      <c r="CO72" s="285"/>
      <c r="CP72" s="285"/>
      <c r="CQ72" s="285"/>
      <c r="CR72" s="285"/>
      <c r="CS72" s="285"/>
      <c r="CT72" s="285"/>
      <c r="CU72" s="285"/>
      <c r="CV72" s="285"/>
      <c r="CW72" s="285"/>
      <c r="CX72" s="285"/>
      <c r="CY72" s="285"/>
      <c r="CZ72" s="285"/>
      <c r="DA72" s="285"/>
      <c r="DB72" s="285"/>
      <c r="DC72" s="285"/>
      <c r="DD72" s="286"/>
    </row>
  </sheetData>
  <mergeCells count="138">
    <mergeCell ref="A1:DD1"/>
    <mergeCell ref="A2:DD2"/>
    <mergeCell ref="A3:DD3"/>
    <mergeCell ref="A4:DD4"/>
    <mergeCell ref="A6:BT6"/>
    <mergeCell ref="BU6:DD6"/>
    <mergeCell ref="B10:BT10"/>
    <mergeCell ref="BU10:DD10"/>
    <mergeCell ref="B11:BT11"/>
    <mergeCell ref="BU11:DD11"/>
    <mergeCell ref="B12:BT12"/>
    <mergeCell ref="BU12:DD12"/>
    <mergeCell ref="B7:BT7"/>
    <mergeCell ref="BU7:DD7"/>
    <mergeCell ref="B8:BT8"/>
    <mergeCell ref="BU8:DD8"/>
    <mergeCell ref="B9:BT9"/>
    <mergeCell ref="BU9:DD9"/>
    <mergeCell ref="B16:BT16"/>
    <mergeCell ref="BU16:DD16"/>
    <mergeCell ref="B17:BT17"/>
    <mergeCell ref="BU17:DD17"/>
    <mergeCell ref="B18:BT18"/>
    <mergeCell ref="BU18:DD18"/>
    <mergeCell ref="B13:BT13"/>
    <mergeCell ref="BU13:DD13"/>
    <mergeCell ref="B14:BT14"/>
    <mergeCell ref="BU14:DD14"/>
    <mergeCell ref="B15:BT15"/>
    <mergeCell ref="BU15:DD15"/>
    <mergeCell ref="B22:BT22"/>
    <mergeCell ref="BU22:DD22"/>
    <mergeCell ref="B23:BT23"/>
    <mergeCell ref="BU23:DD23"/>
    <mergeCell ref="B24:BT24"/>
    <mergeCell ref="BU24:DD24"/>
    <mergeCell ref="B19:BT19"/>
    <mergeCell ref="BU19:DD19"/>
    <mergeCell ref="B20:BT20"/>
    <mergeCell ref="BU20:DD20"/>
    <mergeCell ref="B21:BT21"/>
    <mergeCell ref="BU21:DD21"/>
    <mergeCell ref="B28:BT28"/>
    <mergeCell ref="BU28:DD28"/>
    <mergeCell ref="B29:BT29"/>
    <mergeCell ref="BU29:DD29"/>
    <mergeCell ref="B30:BT30"/>
    <mergeCell ref="BU30:DD30"/>
    <mergeCell ref="B25:BT25"/>
    <mergeCell ref="BU25:DD25"/>
    <mergeCell ref="B26:BT26"/>
    <mergeCell ref="BU26:DD26"/>
    <mergeCell ref="B27:BT27"/>
    <mergeCell ref="BU27:DD27"/>
    <mergeCell ref="B34:BT34"/>
    <mergeCell ref="BU34:DD34"/>
    <mergeCell ref="B35:BT35"/>
    <mergeCell ref="BU35:DD35"/>
    <mergeCell ref="B36:BT36"/>
    <mergeCell ref="BU36:DD36"/>
    <mergeCell ref="B31:BT31"/>
    <mergeCell ref="BU31:DD31"/>
    <mergeCell ref="B32:BT32"/>
    <mergeCell ref="BU32:DD32"/>
    <mergeCell ref="B33:BT33"/>
    <mergeCell ref="BU33:DD33"/>
    <mergeCell ref="B40:BT40"/>
    <mergeCell ref="BU40:DD40"/>
    <mergeCell ref="B41:BT41"/>
    <mergeCell ref="BU41:DD41"/>
    <mergeCell ref="B42:BT42"/>
    <mergeCell ref="BU42:DD42"/>
    <mergeCell ref="B37:BT37"/>
    <mergeCell ref="BU37:DD37"/>
    <mergeCell ref="B38:BT38"/>
    <mergeCell ref="BU38:DD38"/>
    <mergeCell ref="B39:BT39"/>
    <mergeCell ref="BU39:DD39"/>
    <mergeCell ref="B46:BT46"/>
    <mergeCell ref="BU46:DD46"/>
    <mergeCell ref="B47:BT47"/>
    <mergeCell ref="BU47:DD47"/>
    <mergeCell ref="B48:BT48"/>
    <mergeCell ref="BU48:DD48"/>
    <mergeCell ref="B43:BT43"/>
    <mergeCell ref="BU43:DD43"/>
    <mergeCell ref="B44:BT44"/>
    <mergeCell ref="BU44:DD44"/>
    <mergeCell ref="B45:BT45"/>
    <mergeCell ref="BU45:DD45"/>
    <mergeCell ref="B52:BT52"/>
    <mergeCell ref="BU52:DD52"/>
    <mergeCell ref="B53:BT53"/>
    <mergeCell ref="BU53:DD53"/>
    <mergeCell ref="B54:BT54"/>
    <mergeCell ref="BU54:DD54"/>
    <mergeCell ref="B49:BT49"/>
    <mergeCell ref="BU49:DD49"/>
    <mergeCell ref="B50:BT50"/>
    <mergeCell ref="BU50:DD50"/>
    <mergeCell ref="B51:BT51"/>
    <mergeCell ref="BU51:DD51"/>
    <mergeCell ref="B58:BT58"/>
    <mergeCell ref="BU58:DD58"/>
    <mergeCell ref="B59:BT59"/>
    <mergeCell ref="BU59:DD59"/>
    <mergeCell ref="B60:BT60"/>
    <mergeCell ref="BU60:DD60"/>
    <mergeCell ref="B55:BT55"/>
    <mergeCell ref="BU55:DD55"/>
    <mergeCell ref="B56:BT56"/>
    <mergeCell ref="BU56:DD56"/>
    <mergeCell ref="B57:BT57"/>
    <mergeCell ref="BU57:DD57"/>
    <mergeCell ref="B64:BT64"/>
    <mergeCell ref="BU64:DD64"/>
    <mergeCell ref="B65:BT65"/>
    <mergeCell ref="BU65:DD65"/>
    <mergeCell ref="B66:BT66"/>
    <mergeCell ref="BU66:DD66"/>
    <mergeCell ref="B61:BT61"/>
    <mergeCell ref="BU61:DD61"/>
    <mergeCell ref="B62:BT62"/>
    <mergeCell ref="BU62:DD62"/>
    <mergeCell ref="B63:BT63"/>
    <mergeCell ref="BU63:DD63"/>
    <mergeCell ref="B70:BT70"/>
    <mergeCell ref="BU70:DD70"/>
    <mergeCell ref="B71:BT71"/>
    <mergeCell ref="BU71:DD71"/>
    <mergeCell ref="B72:BT72"/>
    <mergeCell ref="BU72:DD72"/>
    <mergeCell ref="B67:BT67"/>
    <mergeCell ref="BU67:DD67"/>
    <mergeCell ref="B68:BT68"/>
    <mergeCell ref="BU68:DD68"/>
    <mergeCell ref="B69:BT69"/>
    <mergeCell ref="BU69:DD69"/>
  </mergeCells>
  <pageMargins left="0.66" right="0.25" top="0.35" bottom="0.39370078740157483" header="0.19" footer="0.19685039370078741"/>
  <pageSetup paperSize="9" scale="94" orientation="portrait" verticalDpi="300" r:id="rId1"/>
  <headerFooter scaleWithDoc="0" alignWithMargins="0"/>
  <rowBreaks count="1" manualBreakCount="1">
    <brk id="29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opLeftCell="A45" zoomScale="80" zoomScaleNormal="80" zoomScaleSheetLayoutView="100" workbookViewId="0">
      <selection activeCell="E38" sqref="E38"/>
    </sheetView>
  </sheetViews>
  <sheetFormatPr defaultColWidth="9.140625" defaultRowHeight="12.75" x14ac:dyDescent="0.25"/>
  <cols>
    <col min="1" max="1" width="41.7109375" style="9" customWidth="1"/>
    <col min="2" max="2" width="7" style="9" customWidth="1"/>
    <col min="3" max="3" width="26.140625" style="9" customWidth="1"/>
    <col min="4" max="4" width="16.140625" style="9" customWidth="1"/>
    <col min="5" max="5" width="18.42578125" style="9" customWidth="1"/>
    <col min="6" max="6" width="18.5703125" style="9" customWidth="1"/>
    <col min="7" max="7" width="20" style="9" customWidth="1"/>
    <col min="8" max="8" width="13.42578125" style="9" customWidth="1"/>
    <col min="9" max="9" width="12.7109375" style="9" customWidth="1"/>
    <col min="10" max="10" width="15.140625" style="9" customWidth="1"/>
    <col min="11" max="11" width="12.42578125" style="9" customWidth="1"/>
    <col min="12" max="16384" width="9.140625" style="9"/>
  </cols>
  <sheetData>
    <row r="1" spans="1:11" ht="20.25" customHeight="1" x14ac:dyDescent="0.25">
      <c r="A1" s="322" t="s">
        <v>154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</row>
    <row r="2" spans="1:11" ht="18.95" customHeight="1" x14ac:dyDescent="0.25">
      <c r="A2" s="322" t="s">
        <v>728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 ht="3.75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1.75" customHeight="1" x14ac:dyDescent="0.25">
      <c r="A4" s="328" t="s">
        <v>0</v>
      </c>
      <c r="B4" s="328" t="s">
        <v>1</v>
      </c>
      <c r="C4" s="328" t="s">
        <v>176</v>
      </c>
      <c r="D4" s="323" t="s">
        <v>2</v>
      </c>
      <c r="E4" s="323"/>
      <c r="F4" s="323"/>
      <c r="G4" s="323"/>
      <c r="H4" s="323"/>
      <c r="I4" s="323"/>
      <c r="J4" s="323"/>
      <c r="K4" s="323"/>
    </row>
    <row r="5" spans="1:11" ht="13.15" customHeight="1" x14ac:dyDescent="0.25">
      <c r="A5" s="328"/>
      <c r="B5" s="328"/>
      <c r="C5" s="328"/>
      <c r="D5" s="324" t="s">
        <v>37</v>
      </c>
      <c r="E5" s="325" t="s">
        <v>4</v>
      </c>
      <c r="F5" s="325"/>
      <c r="G5" s="325"/>
      <c r="H5" s="325"/>
      <c r="I5" s="325"/>
      <c r="J5" s="325"/>
      <c r="K5" s="325"/>
    </row>
    <row r="6" spans="1:11" ht="64.5" customHeight="1" x14ac:dyDescent="0.25">
      <c r="A6" s="328"/>
      <c r="B6" s="328"/>
      <c r="C6" s="328"/>
      <c r="D6" s="324"/>
      <c r="E6" s="323" t="s">
        <v>493</v>
      </c>
      <c r="F6" s="329" t="s">
        <v>494</v>
      </c>
      <c r="G6" s="323" t="s">
        <v>94</v>
      </c>
      <c r="H6" s="323" t="s">
        <v>95</v>
      </c>
      <c r="I6" s="323" t="s">
        <v>96</v>
      </c>
      <c r="J6" s="326" t="s">
        <v>97</v>
      </c>
      <c r="K6" s="327"/>
    </row>
    <row r="7" spans="1:11" ht="110.25" customHeight="1" x14ac:dyDescent="0.25">
      <c r="A7" s="328"/>
      <c r="B7" s="328"/>
      <c r="C7" s="328"/>
      <c r="D7" s="324"/>
      <c r="E7" s="323"/>
      <c r="F7" s="330"/>
      <c r="G7" s="323"/>
      <c r="H7" s="323"/>
      <c r="I7" s="323"/>
      <c r="J7" s="197" t="s">
        <v>3</v>
      </c>
      <c r="K7" s="196" t="s">
        <v>5</v>
      </c>
    </row>
    <row r="8" spans="1:11" ht="13.15" x14ac:dyDescent="0.3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84" t="s">
        <v>498</v>
      </c>
      <c r="G8" s="198">
        <v>6</v>
      </c>
      <c r="H8" s="198">
        <v>7</v>
      </c>
      <c r="I8" s="198">
        <v>8</v>
      </c>
      <c r="J8" s="198">
        <v>9</v>
      </c>
      <c r="K8" s="198">
        <v>10</v>
      </c>
    </row>
    <row r="9" spans="1:11" x14ac:dyDescent="0.25">
      <c r="A9" s="85" t="s">
        <v>6</v>
      </c>
      <c r="B9" s="197">
        <v>100</v>
      </c>
      <c r="C9" s="197" t="s">
        <v>7</v>
      </c>
      <c r="D9" s="86">
        <f>E9+G9+J9</f>
        <v>52824310.5</v>
      </c>
      <c r="E9" s="86">
        <f>E12</f>
        <v>49867872</v>
      </c>
      <c r="F9" s="197"/>
      <c r="G9" s="86">
        <f>G21</f>
        <v>2956438.5</v>
      </c>
      <c r="H9" s="197"/>
      <c r="I9" s="197"/>
      <c r="J9" s="86">
        <f>J18+J12+J24+J11</f>
        <v>0</v>
      </c>
      <c r="K9" s="197"/>
    </row>
    <row r="10" spans="1:11" ht="14.25" customHeight="1" x14ac:dyDescent="0.25">
      <c r="A10" s="87" t="s">
        <v>4</v>
      </c>
      <c r="B10" s="198"/>
      <c r="C10" s="198"/>
      <c r="D10" s="86"/>
      <c r="E10" s="198"/>
      <c r="F10" s="198"/>
      <c r="G10" s="198"/>
      <c r="H10" s="198"/>
      <c r="I10" s="198"/>
      <c r="J10" s="198"/>
      <c r="K10" s="198"/>
    </row>
    <row r="11" spans="1:11" x14ac:dyDescent="0.25">
      <c r="A11" s="88" t="s">
        <v>89</v>
      </c>
      <c r="B11" s="198">
        <v>110</v>
      </c>
      <c r="C11" s="198"/>
      <c r="D11" s="86"/>
      <c r="E11" s="198" t="s">
        <v>7</v>
      </c>
      <c r="F11" s="198"/>
      <c r="G11" s="198" t="s">
        <v>7</v>
      </c>
      <c r="H11" s="198" t="s">
        <v>7</v>
      </c>
      <c r="I11" s="198" t="s">
        <v>7</v>
      </c>
      <c r="J11" s="198"/>
      <c r="K11" s="198" t="s">
        <v>7</v>
      </c>
    </row>
    <row r="12" spans="1:11" x14ac:dyDescent="0.25">
      <c r="A12" s="88" t="s">
        <v>90</v>
      </c>
      <c r="B12" s="198">
        <v>120</v>
      </c>
      <c r="C12" s="93" t="s">
        <v>500</v>
      </c>
      <c r="D12" s="86">
        <f>E12</f>
        <v>49867872</v>
      </c>
      <c r="E12" s="86">
        <f>E14+E15+E16+E17</f>
        <v>49867872</v>
      </c>
      <c r="F12" s="198"/>
      <c r="G12" s="198" t="s">
        <v>7</v>
      </c>
      <c r="H12" s="198" t="s">
        <v>7</v>
      </c>
      <c r="I12" s="198"/>
      <c r="J12" s="89"/>
      <c r="K12" s="198"/>
    </row>
    <row r="13" spans="1:11" s="105" customFormat="1" ht="14.25" customHeight="1" x14ac:dyDescent="0.25">
      <c r="A13" s="90" t="s">
        <v>4</v>
      </c>
      <c r="B13" s="91"/>
      <c r="C13" s="91"/>
      <c r="D13" s="86"/>
      <c r="E13" s="91"/>
      <c r="F13" s="91"/>
      <c r="G13" s="91"/>
      <c r="H13" s="91"/>
      <c r="I13" s="91"/>
      <c r="J13" s="91"/>
      <c r="K13" s="91"/>
    </row>
    <row r="14" spans="1:11" s="105" customFormat="1" ht="60" customHeight="1" x14ac:dyDescent="0.25">
      <c r="A14" s="95" t="s">
        <v>522</v>
      </c>
      <c r="B14" s="92">
        <v>1201</v>
      </c>
      <c r="C14" s="93" t="s">
        <v>222</v>
      </c>
      <c r="D14" s="86">
        <f t="shared" ref="D14:D16" si="0">E14</f>
        <v>28163153.66</v>
      </c>
      <c r="E14" s="94">
        <v>28163153.66</v>
      </c>
      <c r="F14" s="91"/>
      <c r="G14" s="91" t="s">
        <v>7</v>
      </c>
      <c r="H14" s="91" t="s">
        <v>7</v>
      </c>
      <c r="I14" s="91"/>
      <c r="J14" s="91"/>
      <c r="K14" s="91"/>
    </row>
    <row r="15" spans="1:11" s="105" customFormat="1" ht="51" customHeight="1" x14ac:dyDescent="0.25">
      <c r="A15" s="95" t="s">
        <v>523</v>
      </c>
      <c r="B15" s="92">
        <v>1202</v>
      </c>
      <c r="C15" s="93" t="s">
        <v>222</v>
      </c>
      <c r="D15" s="86">
        <f t="shared" si="0"/>
        <v>17177554.449999999</v>
      </c>
      <c r="E15" s="94">
        <v>17177554.449999999</v>
      </c>
      <c r="F15" s="91"/>
      <c r="G15" s="91" t="s">
        <v>7</v>
      </c>
      <c r="H15" s="91" t="s">
        <v>7</v>
      </c>
      <c r="I15" s="91"/>
      <c r="J15" s="91"/>
      <c r="K15" s="91"/>
    </row>
    <row r="16" spans="1:11" s="105" customFormat="1" ht="72.75" customHeight="1" x14ac:dyDescent="0.25">
      <c r="A16" s="125" t="s">
        <v>524</v>
      </c>
      <c r="B16" s="92">
        <v>1203</v>
      </c>
      <c r="C16" s="93" t="s">
        <v>222</v>
      </c>
      <c r="D16" s="86">
        <f t="shared" si="0"/>
        <v>3323191.89</v>
      </c>
      <c r="E16" s="94">
        <v>3323191.89</v>
      </c>
      <c r="F16" s="91"/>
      <c r="G16" s="91"/>
      <c r="H16" s="91"/>
      <c r="I16" s="91"/>
      <c r="J16" s="91"/>
      <c r="K16" s="91"/>
    </row>
    <row r="17" spans="1:11" s="105" customFormat="1" ht="23.25" customHeight="1" x14ac:dyDescent="0.25">
      <c r="A17" s="95" t="s">
        <v>713</v>
      </c>
      <c r="B17" s="92">
        <v>1205</v>
      </c>
      <c r="C17" s="93" t="s">
        <v>714</v>
      </c>
      <c r="D17" s="86">
        <f>E17+G17+J17</f>
        <v>1203972</v>
      </c>
      <c r="E17" s="94">
        <v>1203972</v>
      </c>
      <c r="F17" s="91"/>
      <c r="G17" s="91"/>
      <c r="H17" s="91"/>
      <c r="I17" s="91"/>
      <c r="J17" s="91"/>
      <c r="K17" s="91"/>
    </row>
    <row r="18" spans="1:11" ht="28.5" customHeight="1" x14ac:dyDescent="0.25">
      <c r="A18" s="96" t="s">
        <v>499</v>
      </c>
      <c r="B18" s="198">
        <v>130</v>
      </c>
      <c r="C18" s="93"/>
      <c r="D18" s="197"/>
      <c r="E18" s="198" t="s">
        <v>7</v>
      </c>
      <c r="F18" s="198"/>
      <c r="G18" s="198" t="s">
        <v>7</v>
      </c>
      <c r="H18" s="198" t="s">
        <v>7</v>
      </c>
      <c r="I18" s="198" t="s">
        <v>7</v>
      </c>
      <c r="J18" s="89"/>
      <c r="K18" s="198" t="s">
        <v>7</v>
      </c>
    </row>
    <row r="19" spans="1:11" x14ac:dyDescent="0.25">
      <c r="A19" s="96" t="s">
        <v>4</v>
      </c>
      <c r="B19" s="97"/>
      <c r="C19" s="93"/>
      <c r="D19" s="198"/>
      <c r="E19" s="198"/>
      <c r="F19" s="198"/>
      <c r="G19" s="198"/>
      <c r="H19" s="198"/>
      <c r="I19" s="198"/>
      <c r="J19" s="198"/>
      <c r="K19" s="198"/>
    </row>
    <row r="20" spans="1:11" ht="51" x14ac:dyDescent="0.25">
      <c r="A20" s="88" t="s">
        <v>91</v>
      </c>
      <c r="B20" s="198">
        <v>140</v>
      </c>
      <c r="C20" s="198"/>
      <c r="D20" s="198"/>
      <c r="E20" s="198" t="s">
        <v>7</v>
      </c>
      <c r="F20" s="198"/>
      <c r="G20" s="198" t="s">
        <v>7</v>
      </c>
      <c r="H20" s="198" t="s">
        <v>7</v>
      </c>
      <c r="I20" s="198" t="s">
        <v>7</v>
      </c>
      <c r="J20" s="198"/>
      <c r="K20" s="198" t="s">
        <v>7</v>
      </c>
    </row>
    <row r="21" spans="1:11" s="200" customFormat="1" ht="32.25" customHeight="1" x14ac:dyDescent="0.25">
      <c r="A21" s="85" t="s">
        <v>92</v>
      </c>
      <c r="B21" s="197">
        <v>150</v>
      </c>
      <c r="C21" s="131" t="s">
        <v>497</v>
      </c>
      <c r="D21" s="199">
        <f>G21</f>
        <v>2956438.5</v>
      </c>
      <c r="E21" s="197" t="s">
        <v>7</v>
      </c>
      <c r="F21" s="197"/>
      <c r="G21" s="86">
        <f>G22+G23</f>
        <v>2956438.5</v>
      </c>
      <c r="H21" s="197"/>
      <c r="I21" s="197" t="s">
        <v>7</v>
      </c>
      <c r="J21" s="197" t="s">
        <v>7</v>
      </c>
      <c r="K21" s="197" t="s">
        <v>7</v>
      </c>
    </row>
    <row r="22" spans="1:11" ht="75.75" customHeight="1" x14ac:dyDescent="0.25">
      <c r="A22" s="238" t="s">
        <v>732</v>
      </c>
      <c r="B22" s="202"/>
      <c r="C22" s="93" t="s">
        <v>720</v>
      </c>
      <c r="D22" s="89">
        <f>G22</f>
        <v>2805120</v>
      </c>
      <c r="E22" s="198"/>
      <c r="F22" s="198"/>
      <c r="G22" s="94">
        <v>2805120</v>
      </c>
      <c r="H22" s="198"/>
      <c r="I22" s="198"/>
      <c r="J22" s="198"/>
      <c r="K22" s="198"/>
    </row>
    <row r="23" spans="1:11" ht="44.25" customHeight="1" x14ac:dyDescent="0.25">
      <c r="A23" s="201" t="s">
        <v>722</v>
      </c>
      <c r="B23" s="202"/>
      <c r="C23" s="93" t="s">
        <v>723</v>
      </c>
      <c r="D23" s="89">
        <f t="shared" ref="D23" si="1">G23</f>
        <v>151318.5</v>
      </c>
      <c r="E23" s="198"/>
      <c r="F23" s="198"/>
      <c r="G23" s="94">
        <v>151318.5</v>
      </c>
      <c r="H23" s="198"/>
      <c r="I23" s="198"/>
      <c r="J23" s="198"/>
      <c r="K23" s="198"/>
    </row>
    <row r="24" spans="1:11" x14ac:dyDescent="0.25">
      <c r="A24" s="88" t="s">
        <v>93</v>
      </c>
      <c r="B24" s="198">
        <v>160</v>
      </c>
      <c r="C24" s="91" t="s">
        <v>497</v>
      </c>
      <c r="D24" s="98">
        <f>J24</f>
        <v>0</v>
      </c>
      <c r="E24" s="198" t="s">
        <v>7</v>
      </c>
      <c r="F24" s="198"/>
      <c r="G24" s="198" t="s">
        <v>7</v>
      </c>
      <c r="H24" s="198" t="s">
        <v>7</v>
      </c>
      <c r="I24" s="198" t="s">
        <v>7</v>
      </c>
      <c r="J24" s="89"/>
      <c r="K24" s="198"/>
    </row>
    <row r="25" spans="1:11" ht="15" customHeight="1" x14ac:dyDescent="0.3">
      <c r="A25" s="88"/>
      <c r="B25" s="198"/>
      <c r="C25" s="198"/>
      <c r="D25" s="97"/>
      <c r="E25" s="198"/>
      <c r="F25" s="198"/>
      <c r="G25" s="198"/>
      <c r="H25" s="198"/>
      <c r="I25" s="198"/>
      <c r="J25" s="198"/>
      <c r="K25" s="198"/>
    </row>
    <row r="26" spans="1:11" x14ac:dyDescent="0.25">
      <c r="A26" s="88" t="s">
        <v>98</v>
      </c>
      <c r="B26" s="198">
        <v>180</v>
      </c>
      <c r="C26" s="198" t="s">
        <v>7</v>
      </c>
      <c r="D26" s="198"/>
      <c r="E26" s="198" t="s">
        <v>7</v>
      </c>
      <c r="F26" s="198"/>
      <c r="G26" s="198" t="s">
        <v>7</v>
      </c>
      <c r="H26" s="198" t="s">
        <v>7</v>
      </c>
      <c r="I26" s="198" t="s">
        <v>7</v>
      </c>
      <c r="J26" s="198"/>
      <c r="K26" s="198" t="s">
        <v>7</v>
      </c>
    </row>
    <row r="27" spans="1:11" x14ac:dyDescent="0.25">
      <c r="A27" s="85" t="s">
        <v>88</v>
      </c>
      <c r="B27" s="197">
        <v>200</v>
      </c>
      <c r="C27" s="197" t="s">
        <v>7</v>
      </c>
      <c r="D27" s="86">
        <f>E27+G27+J27</f>
        <v>52862842.060000002</v>
      </c>
      <c r="E27" s="86">
        <f>E29+E38+E43+E46+E47+E48</f>
        <v>49867872</v>
      </c>
      <c r="F27" s="86"/>
      <c r="G27" s="86">
        <f>G29+G38+G43+G46+G47+G48</f>
        <v>2956438.5</v>
      </c>
      <c r="H27" s="86"/>
      <c r="I27" s="86"/>
      <c r="J27" s="86">
        <f>J29+J38+J43+J46+J47+J48</f>
        <v>38531.56</v>
      </c>
      <c r="K27" s="197"/>
    </row>
    <row r="28" spans="1:11" ht="14.25" customHeight="1" x14ac:dyDescent="0.25">
      <c r="A28" s="87" t="s">
        <v>99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</row>
    <row r="29" spans="1:11" x14ac:dyDescent="0.25">
      <c r="A29" s="88" t="s">
        <v>100</v>
      </c>
      <c r="B29" s="198">
        <v>210</v>
      </c>
      <c r="C29" s="198"/>
      <c r="D29" s="86">
        <f t="shared" ref="D29" si="2">E29+G29+J29</f>
        <v>33412718.5</v>
      </c>
      <c r="E29" s="86">
        <f>E32+E33+E35</f>
        <v>33261400</v>
      </c>
      <c r="F29" s="198"/>
      <c r="G29" s="86">
        <f>G31+G33+G34+G35+G36</f>
        <v>151318.5</v>
      </c>
      <c r="H29" s="86"/>
      <c r="I29" s="86"/>
      <c r="J29" s="86">
        <f>J31+J33+J34+J35+J37</f>
        <v>0</v>
      </c>
      <c r="K29" s="198"/>
    </row>
    <row r="30" spans="1:11" ht="14.25" customHeight="1" x14ac:dyDescent="0.25">
      <c r="A30" s="87" t="s">
        <v>8</v>
      </c>
      <c r="B30" s="198"/>
      <c r="C30" s="198"/>
      <c r="D30" s="89"/>
      <c r="E30" s="198"/>
      <c r="F30" s="198"/>
      <c r="G30" s="198"/>
      <c r="H30" s="198"/>
      <c r="I30" s="198"/>
      <c r="J30" s="198"/>
      <c r="K30" s="198"/>
    </row>
    <row r="31" spans="1:11" ht="25.5" x14ac:dyDescent="0.25">
      <c r="A31" s="99" t="s">
        <v>501</v>
      </c>
      <c r="B31" s="198">
        <v>211</v>
      </c>
      <c r="C31" s="93" t="s">
        <v>547</v>
      </c>
      <c r="D31" s="89">
        <f>E31+G31+J31</f>
        <v>33086610</v>
      </c>
      <c r="E31" s="89">
        <f>E32+E35</f>
        <v>33086610</v>
      </c>
      <c r="F31" s="89"/>
      <c r="G31" s="89"/>
      <c r="H31" s="89"/>
      <c r="I31" s="89"/>
      <c r="J31" s="89"/>
      <c r="K31" s="89"/>
    </row>
    <row r="32" spans="1:11" x14ac:dyDescent="0.25">
      <c r="A32" s="99" t="s">
        <v>514</v>
      </c>
      <c r="B32" s="198"/>
      <c r="C32" s="93" t="s">
        <v>243</v>
      </c>
      <c r="D32" s="89">
        <f>E32+G32+J32</f>
        <v>25451238</v>
      </c>
      <c r="E32" s="89">
        <v>25451238</v>
      </c>
      <c r="F32" s="89"/>
      <c r="G32" s="89"/>
      <c r="H32" s="89"/>
      <c r="I32" s="89"/>
      <c r="J32" s="89"/>
      <c r="K32" s="89"/>
    </row>
    <row r="33" spans="1:11" x14ac:dyDescent="0.25">
      <c r="A33" s="99" t="s">
        <v>502</v>
      </c>
      <c r="B33" s="198"/>
      <c r="C33" s="93" t="s">
        <v>245</v>
      </c>
      <c r="D33" s="89">
        <f t="shared" ref="D33:D70" si="3">E33+G33+J33</f>
        <v>174790</v>
      </c>
      <c r="E33" s="89">
        <v>174790</v>
      </c>
      <c r="F33" s="89"/>
      <c r="G33" s="89"/>
      <c r="H33" s="89"/>
      <c r="I33" s="89"/>
      <c r="J33" s="89"/>
      <c r="K33" s="89"/>
    </row>
    <row r="34" spans="1:11" x14ac:dyDescent="0.25">
      <c r="A34" s="99" t="s">
        <v>502</v>
      </c>
      <c r="B34" s="198"/>
      <c r="C34" s="93" t="s">
        <v>724</v>
      </c>
      <c r="D34" s="89">
        <f t="shared" si="3"/>
        <v>121318.5</v>
      </c>
      <c r="E34" s="89"/>
      <c r="F34" s="89"/>
      <c r="G34" s="94">
        <v>121318.5</v>
      </c>
      <c r="H34" s="89"/>
      <c r="I34" s="89"/>
      <c r="J34" s="89"/>
      <c r="K34" s="89"/>
    </row>
    <row r="35" spans="1:11" x14ac:dyDescent="0.25">
      <c r="A35" s="99" t="s">
        <v>223</v>
      </c>
      <c r="B35" s="198"/>
      <c r="C35" s="93" t="s">
        <v>244</v>
      </c>
      <c r="D35" s="89">
        <f t="shared" si="3"/>
        <v>7635372</v>
      </c>
      <c r="E35" s="89">
        <v>7635372</v>
      </c>
      <c r="F35" s="89"/>
      <c r="G35" s="94"/>
      <c r="H35" s="89"/>
      <c r="I35" s="89"/>
      <c r="J35" s="89"/>
      <c r="K35" s="89"/>
    </row>
    <row r="36" spans="1:11" x14ac:dyDescent="0.25">
      <c r="A36" s="99" t="s">
        <v>223</v>
      </c>
      <c r="B36" s="198"/>
      <c r="C36" s="93" t="s">
        <v>725</v>
      </c>
      <c r="D36" s="89">
        <f t="shared" si="3"/>
        <v>30000</v>
      </c>
      <c r="E36" s="89"/>
      <c r="F36" s="89"/>
      <c r="G36" s="94">
        <v>30000</v>
      </c>
      <c r="H36" s="89"/>
      <c r="I36" s="89"/>
      <c r="J36" s="89"/>
      <c r="K36" s="89"/>
    </row>
    <row r="37" spans="1:11" ht="13.15" x14ac:dyDescent="0.3">
      <c r="A37" s="99"/>
      <c r="B37" s="198"/>
      <c r="C37" s="93"/>
      <c r="D37" s="89"/>
      <c r="E37" s="89"/>
      <c r="F37" s="89"/>
      <c r="G37" s="89"/>
      <c r="H37" s="89"/>
      <c r="I37" s="89"/>
      <c r="J37" s="89"/>
      <c r="K37" s="89"/>
    </row>
    <row r="38" spans="1:11" x14ac:dyDescent="0.25">
      <c r="A38" s="88" t="s">
        <v>101</v>
      </c>
      <c r="B38" s="198">
        <v>220</v>
      </c>
      <c r="C38" s="131" t="s">
        <v>509</v>
      </c>
      <c r="D38" s="86">
        <f t="shared" si="3"/>
        <v>4086523</v>
      </c>
      <c r="E38" s="86">
        <f>E40+E42+E41</f>
        <v>1339003</v>
      </c>
      <c r="F38" s="86"/>
      <c r="G38" s="86">
        <f t="shared" ref="G38" si="4">G40+G42</f>
        <v>2747520</v>
      </c>
      <c r="H38" s="198"/>
      <c r="I38" s="198"/>
      <c r="J38" s="198"/>
      <c r="K38" s="198"/>
    </row>
    <row r="39" spans="1:11" x14ac:dyDescent="0.25">
      <c r="A39" s="87" t="s">
        <v>8</v>
      </c>
      <c r="B39" s="198"/>
      <c r="C39" s="198"/>
      <c r="D39" s="89"/>
      <c r="E39" s="198"/>
      <c r="F39" s="198"/>
      <c r="G39" s="198"/>
      <c r="H39" s="198"/>
      <c r="I39" s="198"/>
      <c r="J39" s="198"/>
      <c r="K39" s="198"/>
    </row>
    <row r="40" spans="1:11" ht="20.25" customHeight="1" x14ac:dyDescent="0.25">
      <c r="A40" s="100" t="s">
        <v>224</v>
      </c>
      <c r="B40" s="101"/>
      <c r="C40" s="93" t="s">
        <v>503</v>
      </c>
      <c r="D40" s="89">
        <f t="shared" si="3"/>
        <v>955378</v>
      </c>
      <c r="E40" s="89">
        <v>955378</v>
      </c>
      <c r="F40" s="198"/>
      <c r="G40" s="198"/>
      <c r="H40" s="198"/>
      <c r="I40" s="198"/>
      <c r="J40" s="198"/>
      <c r="K40" s="198"/>
    </row>
    <row r="41" spans="1:11" ht="27" customHeight="1" x14ac:dyDescent="0.25">
      <c r="A41" s="100" t="s">
        <v>542</v>
      </c>
      <c r="B41" s="198"/>
      <c r="C41" s="93" t="s">
        <v>247</v>
      </c>
      <c r="D41" s="89">
        <f t="shared" si="3"/>
        <v>383625</v>
      </c>
      <c r="E41" s="89">
        <v>383625</v>
      </c>
      <c r="F41" s="198"/>
      <c r="G41" s="198"/>
      <c r="H41" s="198"/>
      <c r="I41" s="198"/>
      <c r="J41" s="198"/>
      <c r="K41" s="198"/>
    </row>
    <row r="42" spans="1:11" ht="20.25" customHeight="1" x14ac:dyDescent="0.25">
      <c r="A42" s="100" t="s">
        <v>224</v>
      </c>
      <c r="B42" s="101"/>
      <c r="C42" s="102" t="s">
        <v>726</v>
      </c>
      <c r="D42" s="89">
        <f t="shared" si="3"/>
        <v>2747520</v>
      </c>
      <c r="E42" s="198"/>
      <c r="F42" s="198"/>
      <c r="G42" s="94">
        <v>2747520</v>
      </c>
      <c r="H42" s="198"/>
      <c r="I42" s="198"/>
      <c r="J42" s="198"/>
      <c r="K42" s="198"/>
    </row>
    <row r="43" spans="1:11" x14ac:dyDescent="0.25">
      <c r="A43" s="88" t="s">
        <v>102</v>
      </c>
      <c r="B43" s="198">
        <v>230</v>
      </c>
      <c r="C43" s="131" t="s">
        <v>510</v>
      </c>
      <c r="D43" s="86">
        <f t="shared" si="3"/>
        <v>1203972</v>
      </c>
      <c r="E43" s="86">
        <f>E45</f>
        <v>1203972</v>
      </c>
      <c r="F43" s="198"/>
      <c r="G43" s="198"/>
      <c r="H43" s="198"/>
      <c r="I43" s="198"/>
      <c r="J43" s="198"/>
      <c r="K43" s="198"/>
    </row>
    <row r="44" spans="1:11" x14ac:dyDescent="0.25">
      <c r="A44" s="87" t="s">
        <v>8</v>
      </c>
      <c r="B44" s="198"/>
      <c r="C44" s="198"/>
      <c r="D44" s="89"/>
      <c r="E44" s="198"/>
      <c r="F44" s="198"/>
      <c r="G44" s="198"/>
      <c r="H44" s="198"/>
      <c r="I44" s="198"/>
      <c r="J44" s="198"/>
      <c r="K44" s="198"/>
    </row>
    <row r="45" spans="1:11" x14ac:dyDescent="0.25">
      <c r="A45" s="203" t="s">
        <v>729</v>
      </c>
      <c r="B45" s="91"/>
      <c r="C45" s="102" t="s">
        <v>505</v>
      </c>
      <c r="D45" s="94">
        <f>E45</f>
        <v>1203972</v>
      </c>
      <c r="E45" s="94">
        <v>1203972</v>
      </c>
      <c r="F45" s="198"/>
      <c r="G45" s="198"/>
      <c r="H45" s="198"/>
      <c r="I45" s="198"/>
      <c r="J45" s="198"/>
      <c r="K45" s="198"/>
    </row>
    <row r="46" spans="1:11" x14ac:dyDescent="0.25">
      <c r="A46" s="88" t="s">
        <v>103</v>
      </c>
      <c r="B46" s="198">
        <v>240</v>
      </c>
      <c r="C46" s="198"/>
      <c r="D46" s="89"/>
      <c r="E46" s="198"/>
      <c r="F46" s="198"/>
      <c r="G46" s="198"/>
      <c r="H46" s="198"/>
      <c r="I46" s="198"/>
      <c r="J46" s="198"/>
      <c r="K46" s="198"/>
    </row>
    <row r="47" spans="1:11" ht="25.5" x14ac:dyDescent="0.25">
      <c r="A47" s="88" t="s">
        <v>104</v>
      </c>
      <c r="B47" s="198">
        <v>250</v>
      </c>
      <c r="C47" s="198"/>
      <c r="D47" s="89"/>
      <c r="E47" s="198"/>
      <c r="F47" s="198"/>
      <c r="G47" s="198"/>
      <c r="H47" s="198"/>
      <c r="I47" s="198"/>
      <c r="J47" s="198"/>
      <c r="K47" s="198"/>
    </row>
    <row r="48" spans="1:11" ht="29.45" customHeight="1" x14ac:dyDescent="0.25">
      <c r="A48" s="88" t="s">
        <v>105</v>
      </c>
      <c r="B48" s="198">
        <v>260</v>
      </c>
      <c r="C48" s="131" t="s">
        <v>248</v>
      </c>
      <c r="D48" s="103">
        <f>D49+D50+D51+D52+D53+D54+D55+D56+D58+D59+D60</f>
        <v>14149128.560000001</v>
      </c>
      <c r="E48" s="103">
        <f>E49+E50+E51+E52+E53+E54+E55+E56+E57+E58+E59+E60</f>
        <v>14063497</v>
      </c>
      <c r="F48" s="103"/>
      <c r="G48" s="103">
        <f>G49+G50+G51+G52+G53+G54+G55+G56+G58+G59+G60</f>
        <v>57600</v>
      </c>
      <c r="H48" s="103"/>
      <c r="I48" s="103"/>
      <c r="J48" s="103">
        <f>J49+J50+J51+J52+J53+J54+J55+J56+J58+J59+J60</f>
        <v>38531.56</v>
      </c>
      <c r="K48" s="198"/>
    </row>
    <row r="49" spans="1:11" x14ac:dyDescent="0.25">
      <c r="A49" s="88" t="s">
        <v>183</v>
      </c>
      <c r="B49" s="198"/>
      <c r="C49" s="93" t="s">
        <v>246</v>
      </c>
      <c r="D49" s="89">
        <f t="shared" si="3"/>
        <v>223758.4</v>
      </c>
      <c r="E49" s="89">
        <v>223758.4</v>
      </c>
      <c r="F49" s="89"/>
      <c r="G49" s="89"/>
      <c r="H49" s="89"/>
      <c r="I49" s="89"/>
      <c r="J49" s="89"/>
      <c r="K49" s="198"/>
    </row>
    <row r="50" spans="1:11" x14ac:dyDescent="0.25">
      <c r="A50" s="88" t="s">
        <v>184</v>
      </c>
      <c r="B50" s="198"/>
      <c r="C50" s="93" t="s">
        <v>246</v>
      </c>
      <c r="D50" s="89">
        <f t="shared" si="3"/>
        <v>39800</v>
      </c>
      <c r="E50" s="89">
        <v>39800</v>
      </c>
      <c r="F50" s="89"/>
      <c r="G50" s="89"/>
      <c r="H50" s="89"/>
      <c r="I50" s="89"/>
      <c r="J50" s="89"/>
      <c r="K50" s="198"/>
    </row>
    <row r="51" spans="1:11" x14ac:dyDescent="0.25">
      <c r="A51" s="88" t="s">
        <v>184</v>
      </c>
      <c r="B51" s="198"/>
      <c r="C51" s="93" t="s">
        <v>727</v>
      </c>
      <c r="D51" s="89">
        <f t="shared" si="3"/>
        <v>57600</v>
      </c>
      <c r="E51" s="89"/>
      <c r="F51" s="89"/>
      <c r="G51" s="94">
        <v>57600</v>
      </c>
      <c r="H51" s="89"/>
      <c r="I51" s="89"/>
      <c r="J51" s="89"/>
      <c r="K51" s="198"/>
    </row>
    <row r="52" spans="1:11" x14ac:dyDescent="0.25">
      <c r="A52" s="88" t="s">
        <v>185</v>
      </c>
      <c r="B52" s="198"/>
      <c r="C52" s="93" t="s">
        <v>246</v>
      </c>
      <c r="D52" s="89">
        <f t="shared" si="3"/>
        <v>4677430.37</v>
      </c>
      <c r="E52" s="89">
        <v>4677430.37</v>
      </c>
      <c r="F52" s="89"/>
      <c r="G52" s="89"/>
      <c r="H52" s="89"/>
      <c r="I52" s="89"/>
      <c r="J52" s="89"/>
      <c r="K52" s="198"/>
    </row>
    <row r="53" spans="1:11" x14ac:dyDescent="0.25">
      <c r="A53" s="88" t="s">
        <v>185</v>
      </c>
      <c r="B53" s="198"/>
      <c r="C53" s="101" t="s">
        <v>248</v>
      </c>
      <c r="D53" s="89">
        <f t="shared" si="3"/>
        <v>0</v>
      </c>
      <c r="E53" s="89"/>
      <c r="F53" s="89"/>
      <c r="G53" s="89"/>
      <c r="H53" s="89"/>
      <c r="I53" s="89"/>
      <c r="J53" s="89"/>
      <c r="K53" s="198"/>
    </row>
    <row r="54" spans="1:11" x14ac:dyDescent="0.25">
      <c r="A54" s="88" t="s">
        <v>186</v>
      </c>
      <c r="B54" s="198"/>
      <c r="C54" s="93" t="s">
        <v>246</v>
      </c>
      <c r="D54" s="89">
        <f t="shared" si="3"/>
        <v>1165805.23</v>
      </c>
      <c r="E54" s="89">
        <v>1165805.23</v>
      </c>
      <c r="F54" s="89"/>
      <c r="G54" s="89"/>
      <c r="H54" s="89"/>
      <c r="I54" s="89"/>
      <c r="J54" s="89"/>
      <c r="K54" s="198"/>
    </row>
    <row r="55" spans="1:11" x14ac:dyDescent="0.25">
      <c r="A55" s="88" t="s">
        <v>187</v>
      </c>
      <c r="B55" s="198"/>
      <c r="C55" s="93" t="s">
        <v>246</v>
      </c>
      <c r="D55" s="89">
        <f t="shared" si="3"/>
        <v>1009746</v>
      </c>
      <c r="E55" s="89">
        <v>1009746</v>
      </c>
      <c r="F55" s="89"/>
      <c r="G55" s="205"/>
      <c r="H55" s="89"/>
      <c r="I55" s="89"/>
      <c r="J55" s="89"/>
      <c r="K55" s="198"/>
    </row>
    <row r="56" spans="1:11" x14ac:dyDescent="0.25">
      <c r="A56" s="88" t="s">
        <v>187</v>
      </c>
      <c r="B56" s="198"/>
      <c r="C56" s="101" t="s">
        <v>248</v>
      </c>
      <c r="D56" s="89">
        <f t="shared" si="3"/>
        <v>0</v>
      </c>
      <c r="E56" s="89"/>
      <c r="F56" s="89"/>
      <c r="G56" s="89"/>
      <c r="H56" s="89"/>
      <c r="I56" s="89"/>
      <c r="J56" s="89"/>
      <c r="K56" s="198"/>
    </row>
    <row r="57" spans="1:11" x14ac:dyDescent="0.25">
      <c r="A57" s="88" t="s">
        <v>716</v>
      </c>
      <c r="B57" s="198"/>
      <c r="C57" s="93" t="s">
        <v>246</v>
      </c>
      <c r="D57" s="89">
        <f t="shared" ref="D57" si="5">E57+G57+J57</f>
        <v>10500</v>
      </c>
      <c r="E57" s="89">
        <v>10500</v>
      </c>
      <c r="F57" s="89"/>
      <c r="G57" s="89"/>
      <c r="H57" s="89"/>
      <c r="I57" s="89"/>
      <c r="J57" s="89"/>
      <c r="K57" s="198"/>
    </row>
    <row r="58" spans="1:11" x14ac:dyDescent="0.25">
      <c r="A58" s="88" t="s">
        <v>188</v>
      </c>
      <c r="B58" s="198"/>
      <c r="C58" s="93" t="s">
        <v>246</v>
      </c>
      <c r="D58" s="89">
        <f t="shared" si="3"/>
        <v>111500</v>
      </c>
      <c r="E58" s="89">
        <v>111500</v>
      </c>
      <c r="F58" s="89"/>
      <c r="G58" s="89"/>
      <c r="H58" s="89"/>
      <c r="I58" s="89"/>
      <c r="J58" s="89"/>
      <c r="K58" s="198"/>
    </row>
    <row r="59" spans="1:11" ht="26.25" customHeight="1" x14ac:dyDescent="0.25">
      <c r="A59" s="88" t="s">
        <v>189</v>
      </c>
      <c r="B59" s="198"/>
      <c r="C59" s="93" t="s">
        <v>246</v>
      </c>
      <c r="D59" s="89">
        <f t="shared" si="3"/>
        <v>6824957</v>
      </c>
      <c r="E59" s="89">
        <v>6824957</v>
      </c>
      <c r="F59" s="89"/>
      <c r="G59" s="89"/>
      <c r="H59" s="89"/>
      <c r="I59" s="89"/>
      <c r="J59" s="89"/>
      <c r="K59" s="198"/>
    </row>
    <row r="60" spans="1:11" ht="26.25" customHeight="1" x14ac:dyDescent="0.25">
      <c r="A60" s="88" t="s">
        <v>189</v>
      </c>
      <c r="B60" s="198"/>
      <c r="C60" s="101" t="s">
        <v>248</v>
      </c>
      <c r="D60" s="89">
        <f t="shared" si="3"/>
        <v>38531.56</v>
      </c>
      <c r="E60" s="89"/>
      <c r="F60" s="89"/>
      <c r="G60" s="89"/>
      <c r="H60" s="89"/>
      <c r="I60" s="89"/>
      <c r="J60" s="89">
        <v>38531.56</v>
      </c>
      <c r="K60" s="198"/>
    </row>
    <row r="61" spans="1:11" x14ac:dyDescent="0.25">
      <c r="A61" s="85" t="s">
        <v>9</v>
      </c>
      <c r="B61" s="197">
        <v>300</v>
      </c>
      <c r="C61" s="197" t="s">
        <v>7</v>
      </c>
      <c r="D61" s="86">
        <f>E61+G61+J61</f>
        <v>52824310.5</v>
      </c>
      <c r="E61" s="86">
        <f>E9</f>
        <v>49867872</v>
      </c>
      <c r="F61" s="86"/>
      <c r="G61" s="86">
        <f t="shared" ref="G61:J61" si="6">G9</f>
        <v>2956438.5</v>
      </c>
      <c r="H61" s="86"/>
      <c r="I61" s="86"/>
      <c r="J61" s="86">
        <f t="shared" si="6"/>
        <v>0</v>
      </c>
      <c r="K61" s="197"/>
    </row>
    <row r="62" spans="1:11" ht="14.25" customHeight="1" x14ac:dyDescent="0.25">
      <c r="A62" s="87" t="s">
        <v>8</v>
      </c>
      <c r="B62" s="198"/>
      <c r="C62" s="198"/>
      <c r="D62" s="86"/>
      <c r="E62" s="198"/>
      <c r="F62" s="198"/>
      <c r="G62" s="198"/>
      <c r="H62" s="198"/>
      <c r="I62" s="198"/>
      <c r="J62" s="198"/>
      <c r="K62" s="198"/>
    </row>
    <row r="63" spans="1:11" x14ac:dyDescent="0.25">
      <c r="A63" s="88" t="s">
        <v>106</v>
      </c>
      <c r="B63" s="198">
        <v>310</v>
      </c>
      <c r="C63" s="101" t="s">
        <v>789</v>
      </c>
      <c r="D63" s="89">
        <f>E63+G63+J63</f>
        <v>52824310.5</v>
      </c>
      <c r="E63" s="89">
        <v>49867872</v>
      </c>
      <c r="F63" s="198"/>
      <c r="G63" s="89">
        <f>G61</f>
        <v>2956438.5</v>
      </c>
      <c r="H63" s="198"/>
      <c r="I63" s="198"/>
      <c r="J63" s="89">
        <f>J61</f>
        <v>0</v>
      </c>
      <c r="K63" s="198"/>
    </row>
    <row r="64" spans="1:11" x14ac:dyDescent="0.25">
      <c r="A64" s="88" t="s">
        <v>107</v>
      </c>
      <c r="B64" s="198">
        <v>320</v>
      </c>
      <c r="C64" s="198"/>
      <c r="D64" s="86"/>
      <c r="E64" s="198"/>
      <c r="F64" s="198"/>
      <c r="G64" s="198"/>
      <c r="H64" s="198"/>
      <c r="I64" s="198"/>
      <c r="J64" s="198"/>
      <c r="K64" s="198"/>
    </row>
    <row r="65" spans="1:11" x14ac:dyDescent="0.25">
      <c r="A65" s="85" t="s">
        <v>10</v>
      </c>
      <c r="B65" s="197">
        <v>400</v>
      </c>
      <c r="C65" s="239" t="s">
        <v>7</v>
      </c>
      <c r="D65" s="86">
        <f t="shared" ref="D65" si="7">E65+G65+J65</f>
        <v>52862842.060000002</v>
      </c>
      <c r="E65" s="86">
        <f>E27</f>
        <v>49867872</v>
      </c>
      <c r="F65" s="86"/>
      <c r="G65" s="86">
        <f t="shared" ref="G65:J65" si="8">G27</f>
        <v>2956438.5</v>
      </c>
      <c r="H65" s="86"/>
      <c r="I65" s="86"/>
      <c r="J65" s="86">
        <f t="shared" si="8"/>
        <v>38531.56</v>
      </c>
      <c r="K65" s="197"/>
    </row>
    <row r="66" spans="1:11" ht="14.25" customHeight="1" x14ac:dyDescent="0.25">
      <c r="A66" s="87" t="s">
        <v>8</v>
      </c>
      <c r="B66" s="198"/>
      <c r="C66" s="198"/>
      <c r="D66" s="86"/>
      <c r="E66" s="198"/>
      <c r="F66" s="198"/>
      <c r="G66" s="198"/>
      <c r="H66" s="198"/>
      <c r="I66" s="198"/>
      <c r="J66" s="198"/>
      <c r="K66" s="198"/>
    </row>
    <row r="67" spans="1:11" x14ac:dyDescent="0.25">
      <c r="A67" s="88" t="s">
        <v>108</v>
      </c>
      <c r="B67" s="198">
        <v>410</v>
      </c>
      <c r="C67" s="101" t="s">
        <v>789</v>
      </c>
      <c r="D67" s="89">
        <f>E67+G67+J67</f>
        <v>52852342.060000002</v>
      </c>
      <c r="E67" s="89">
        <v>49857372</v>
      </c>
      <c r="F67" s="198"/>
      <c r="G67" s="89">
        <f>G65</f>
        <v>2956438.5</v>
      </c>
      <c r="H67" s="198"/>
      <c r="I67" s="198"/>
      <c r="J67" s="89">
        <f>J65</f>
        <v>38531.56</v>
      </c>
      <c r="K67" s="198"/>
    </row>
    <row r="68" spans="1:11" x14ac:dyDescent="0.25">
      <c r="A68" s="88" t="s">
        <v>109</v>
      </c>
      <c r="B68" s="198">
        <v>420</v>
      </c>
      <c r="C68" s="198"/>
      <c r="D68" s="86"/>
      <c r="E68" s="198"/>
      <c r="F68" s="198"/>
      <c r="G68" s="198"/>
      <c r="H68" s="198"/>
      <c r="I68" s="198"/>
      <c r="J68" s="198"/>
      <c r="K68" s="198"/>
    </row>
    <row r="69" spans="1:11" x14ac:dyDescent="0.25">
      <c r="A69" s="196" t="s">
        <v>11</v>
      </c>
      <c r="B69" s="197">
        <v>500</v>
      </c>
      <c r="C69" s="197" t="s">
        <v>7</v>
      </c>
      <c r="D69" s="86">
        <f>E69+G69+J69</f>
        <v>38531.56</v>
      </c>
      <c r="E69" s="86">
        <v>0</v>
      </c>
      <c r="F69" s="197"/>
      <c r="G69" s="86">
        <v>0</v>
      </c>
      <c r="H69" s="197"/>
      <c r="I69" s="197"/>
      <c r="J69" s="86">
        <v>38531.56</v>
      </c>
      <c r="K69" s="197"/>
    </row>
    <row r="70" spans="1:11" x14ac:dyDescent="0.25">
      <c r="A70" s="196" t="s">
        <v>12</v>
      </c>
      <c r="B70" s="197">
        <v>600</v>
      </c>
      <c r="C70" s="197" t="s">
        <v>7</v>
      </c>
      <c r="D70" s="86">
        <f t="shared" si="3"/>
        <v>0</v>
      </c>
      <c r="E70" s="86">
        <v>0</v>
      </c>
      <c r="F70" s="197"/>
      <c r="G70" s="86">
        <f>G9+G69-G27</f>
        <v>0</v>
      </c>
      <c r="H70" s="197"/>
      <c r="I70" s="197"/>
      <c r="J70" s="86">
        <f>J9+J69-J27</f>
        <v>0</v>
      </c>
      <c r="K70" s="197"/>
    </row>
    <row r="71" spans="1:11" ht="9.75" customHeight="1" x14ac:dyDescent="0.25">
      <c r="A71" s="104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29.25" customHeight="1" x14ac:dyDescent="0.25">
      <c r="A72" s="321" t="s">
        <v>504</v>
      </c>
      <c r="B72" s="321"/>
      <c r="C72" s="321"/>
      <c r="D72" s="321"/>
      <c r="E72" s="321"/>
      <c r="F72" s="321"/>
      <c r="G72" s="321"/>
      <c r="H72" s="321"/>
      <c r="I72" s="321"/>
      <c r="J72" s="321"/>
      <c r="K72" s="321"/>
    </row>
    <row r="73" spans="1:11" x14ac:dyDescent="0.25">
      <c r="A73" s="2"/>
      <c r="D73" s="240"/>
    </row>
    <row r="74" spans="1:11" x14ac:dyDescent="0.25">
      <c r="A74" s="2"/>
    </row>
    <row r="75" spans="1:11" x14ac:dyDescent="0.25">
      <c r="A75" s="2"/>
    </row>
    <row r="76" spans="1:11" x14ac:dyDescent="0.25">
      <c r="A76" s="2"/>
    </row>
    <row r="77" spans="1:11" x14ac:dyDescent="0.25">
      <c r="A77" s="2"/>
    </row>
  </sheetData>
  <autoFilter ref="A8:M83"/>
  <mergeCells count="15">
    <mergeCell ref="A72:K72"/>
    <mergeCell ref="A1:K1"/>
    <mergeCell ref="A2:K2"/>
    <mergeCell ref="D4:K4"/>
    <mergeCell ref="D5:D7"/>
    <mergeCell ref="E5:K5"/>
    <mergeCell ref="E6:E7"/>
    <mergeCell ref="J6:K6"/>
    <mergeCell ref="A4:A7"/>
    <mergeCell ref="B4:B7"/>
    <mergeCell ref="C4:C7"/>
    <mergeCell ref="F6:F7"/>
    <mergeCell ref="H6:H7"/>
    <mergeCell ref="I6:I7"/>
    <mergeCell ref="G6:G7"/>
  </mergeCells>
  <pageMargins left="0.62992125984251968" right="0.35433070866141736" top="0.23622047244094491" bottom="0.19685039370078741" header="0.15748031496062992" footer="0.15748031496062992"/>
  <pageSetup paperSize="9" scale="53" fitToHeight="2" orientation="landscape" verticalDpi="300" r:id="rId1"/>
  <rowBreaks count="2" manualBreakCount="2">
    <brk id="41" max="11" man="1"/>
    <brk id="6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62"/>
  <sheetViews>
    <sheetView view="pageBreakPreview" zoomScaleNormal="100" zoomScaleSheetLayoutView="100" workbookViewId="0">
      <selection activeCell="I13" sqref="I13"/>
    </sheetView>
  </sheetViews>
  <sheetFormatPr defaultColWidth="9.140625" defaultRowHeight="12.75" x14ac:dyDescent="0.25"/>
  <cols>
    <col min="1" max="1" width="36" style="105" customWidth="1"/>
    <col min="2" max="2" width="6.42578125" style="105" customWidth="1"/>
    <col min="3" max="3" width="8.28515625" style="105" customWidth="1"/>
    <col min="4" max="9" width="17.42578125" style="105" customWidth="1"/>
    <col min="10" max="12" width="11.42578125" style="105" customWidth="1"/>
    <col min="13" max="16384" width="9.140625" style="105"/>
  </cols>
  <sheetData>
    <row r="1" spans="1:92" ht="21" customHeight="1" x14ac:dyDescent="0.25">
      <c r="A1" s="332" t="s">
        <v>155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92" ht="18.75" customHeight="1" x14ac:dyDescent="0.3">
      <c r="A2" s="332" t="str">
        <f>'Стр 4-5'!A2:L2</f>
        <v>на "_19_" _января_2018г.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92" ht="7.5" customHeight="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92" ht="42" customHeight="1" x14ac:dyDescent="0.25">
      <c r="A4" s="333" t="s">
        <v>0</v>
      </c>
      <c r="B4" s="333" t="s">
        <v>1</v>
      </c>
      <c r="C4" s="333" t="s">
        <v>13</v>
      </c>
      <c r="D4" s="334" t="s">
        <v>14</v>
      </c>
      <c r="E4" s="335"/>
      <c r="F4" s="335"/>
      <c r="G4" s="335"/>
      <c r="H4" s="335"/>
      <c r="I4" s="335"/>
      <c r="J4" s="335"/>
      <c r="K4" s="335"/>
      <c r="L4" s="336"/>
    </row>
    <row r="5" spans="1:92" ht="15.75" x14ac:dyDescent="0.25">
      <c r="A5" s="333"/>
      <c r="B5" s="333"/>
      <c r="C5" s="333"/>
      <c r="D5" s="337" t="s">
        <v>113</v>
      </c>
      <c r="E5" s="338"/>
      <c r="F5" s="339"/>
      <c r="G5" s="343" t="s">
        <v>4</v>
      </c>
      <c r="H5" s="344"/>
      <c r="I5" s="344"/>
      <c r="J5" s="344"/>
      <c r="K5" s="344"/>
      <c r="L5" s="345"/>
    </row>
    <row r="6" spans="1:92" ht="112.5" customHeight="1" x14ac:dyDescent="0.25">
      <c r="A6" s="333"/>
      <c r="B6" s="333"/>
      <c r="C6" s="333"/>
      <c r="D6" s="340"/>
      <c r="E6" s="341"/>
      <c r="F6" s="342"/>
      <c r="G6" s="334" t="s">
        <v>15</v>
      </c>
      <c r="H6" s="335"/>
      <c r="I6" s="336"/>
      <c r="J6" s="334" t="s">
        <v>16</v>
      </c>
      <c r="K6" s="335"/>
      <c r="L6" s="336"/>
      <c r="BP6" s="105">
        <v>0</v>
      </c>
      <c r="CN6" s="105">
        <v>0</v>
      </c>
    </row>
    <row r="7" spans="1:92" ht="87.75" customHeight="1" x14ac:dyDescent="0.25">
      <c r="A7" s="333"/>
      <c r="B7" s="333"/>
      <c r="C7" s="333"/>
      <c r="D7" s="72" t="s">
        <v>709</v>
      </c>
      <c r="E7" s="72" t="s">
        <v>708</v>
      </c>
      <c r="F7" s="72" t="s">
        <v>707</v>
      </c>
      <c r="G7" s="72" t="s">
        <v>709</v>
      </c>
      <c r="H7" s="72" t="s">
        <v>708</v>
      </c>
      <c r="I7" s="72" t="s">
        <v>707</v>
      </c>
      <c r="J7" s="72" t="s">
        <v>112</v>
      </c>
      <c r="K7" s="72" t="s">
        <v>110</v>
      </c>
      <c r="L7" s="72" t="s">
        <v>111</v>
      </c>
    </row>
    <row r="8" spans="1:92" ht="15.6" x14ac:dyDescent="0.3">
      <c r="A8" s="74">
        <v>1</v>
      </c>
      <c r="B8" s="74">
        <v>2</v>
      </c>
      <c r="C8" s="74">
        <v>0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92" ht="47.25" x14ac:dyDescent="0.25">
      <c r="A9" s="107" t="s">
        <v>17</v>
      </c>
      <c r="B9" s="108" t="s">
        <v>18</v>
      </c>
      <c r="C9" s="108"/>
      <c r="D9" s="70">
        <v>17280273.559999999</v>
      </c>
      <c r="E9" s="70">
        <v>17280273.559999999</v>
      </c>
      <c r="F9" s="70">
        <v>17280273.559999999</v>
      </c>
      <c r="G9" s="70">
        <v>17280273.559999999</v>
      </c>
      <c r="H9" s="70">
        <v>17280273.559999999</v>
      </c>
      <c r="I9" s="70">
        <v>17280273.559999999</v>
      </c>
      <c r="J9" s="70"/>
      <c r="K9" s="70"/>
      <c r="L9" s="70"/>
    </row>
    <row r="10" spans="1:92" ht="15.75" x14ac:dyDescent="0.25">
      <c r="A10" s="109" t="s">
        <v>4</v>
      </c>
      <c r="B10" s="110"/>
      <c r="C10" s="110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92" ht="47.25" x14ac:dyDescent="0.25">
      <c r="A11" s="112" t="s">
        <v>114</v>
      </c>
      <c r="B11" s="110">
        <v>1001</v>
      </c>
      <c r="C11" s="110"/>
      <c r="D11" s="111">
        <v>1472185.14</v>
      </c>
      <c r="E11" s="111">
        <v>1472185.14</v>
      </c>
      <c r="F11" s="111">
        <v>1472185.14</v>
      </c>
      <c r="G11" s="111">
        <v>1472185.14</v>
      </c>
      <c r="H11" s="111">
        <v>1472185.14</v>
      </c>
      <c r="I11" s="111">
        <v>1472185.14</v>
      </c>
      <c r="J11" s="111"/>
      <c r="K11" s="111"/>
      <c r="L11" s="111"/>
    </row>
    <row r="12" spans="1:92" ht="15.6" x14ac:dyDescent="0.3">
      <c r="A12" s="112"/>
      <c r="B12" s="110"/>
      <c r="C12" s="110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92" ht="31.5" x14ac:dyDescent="0.25">
      <c r="A13" s="112" t="s">
        <v>19</v>
      </c>
      <c r="B13" s="110">
        <v>2001</v>
      </c>
      <c r="C13" s="110"/>
      <c r="D13" s="111">
        <v>15808088.42</v>
      </c>
      <c r="E13" s="111">
        <v>15808088.42</v>
      </c>
      <c r="F13" s="111">
        <v>15808088.42</v>
      </c>
      <c r="G13" s="111">
        <v>15808088.42</v>
      </c>
      <c r="H13" s="111">
        <v>15808088.42</v>
      </c>
      <c r="I13" s="111">
        <v>15808088.42</v>
      </c>
      <c r="J13" s="111"/>
      <c r="K13" s="111"/>
      <c r="L13" s="111"/>
    </row>
    <row r="14" spans="1:92" ht="15.75" x14ac:dyDescent="0.25">
      <c r="A14" s="112"/>
      <c r="B14" s="110"/>
      <c r="C14" s="110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92" ht="27" customHeight="1" x14ac:dyDescent="0.25">
      <c r="A15" s="331" t="s">
        <v>504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</row>
    <row r="16" spans="1:92" x14ac:dyDescent="0.25">
      <c r="E16" s="105">
        <v>0</v>
      </c>
    </row>
    <row r="17" spans="1:11" x14ac:dyDescent="0.25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22" spans="1:11" x14ac:dyDescent="0.25">
      <c r="J22" s="105">
        <v>0</v>
      </c>
    </row>
    <row r="30" spans="1:11" x14ac:dyDescent="0.25">
      <c r="E30" s="105">
        <v>0</v>
      </c>
    </row>
    <row r="31" spans="1:11" x14ac:dyDescent="0.25">
      <c r="E31" s="105">
        <v>0</v>
      </c>
    </row>
    <row r="32" spans="1:11" x14ac:dyDescent="0.25">
      <c r="E32" s="105">
        <v>0</v>
      </c>
    </row>
    <row r="35" spans="5:10" x14ac:dyDescent="0.25">
      <c r="E35" s="105">
        <v>0</v>
      </c>
    </row>
    <row r="36" spans="5:10" x14ac:dyDescent="0.25">
      <c r="E36" s="105">
        <v>0</v>
      </c>
    </row>
    <row r="39" spans="5:10" x14ac:dyDescent="0.25">
      <c r="E39" s="105">
        <v>0</v>
      </c>
    </row>
    <row r="40" spans="5:10" x14ac:dyDescent="0.25">
      <c r="E40" s="105">
        <v>0</v>
      </c>
    </row>
    <row r="44" spans="5:10" x14ac:dyDescent="0.25">
      <c r="E44" s="105">
        <v>0</v>
      </c>
    </row>
    <row r="45" spans="5:10" x14ac:dyDescent="0.25">
      <c r="E45" s="105">
        <v>0</v>
      </c>
    </row>
    <row r="46" spans="5:10" x14ac:dyDescent="0.25">
      <c r="E46" s="105">
        <v>0</v>
      </c>
    </row>
    <row r="47" spans="5:10" x14ac:dyDescent="0.25">
      <c r="J47" s="105">
        <v>0</v>
      </c>
    </row>
    <row r="48" spans="5:10" x14ac:dyDescent="0.25">
      <c r="E48" s="105">
        <v>0</v>
      </c>
    </row>
    <row r="49" spans="5:10" x14ac:dyDescent="0.25">
      <c r="E49" s="105">
        <v>0</v>
      </c>
    </row>
    <row r="50" spans="5:10" x14ac:dyDescent="0.25">
      <c r="J50" s="105">
        <v>0</v>
      </c>
    </row>
    <row r="51" spans="5:10" x14ac:dyDescent="0.25">
      <c r="E51" s="105">
        <v>0</v>
      </c>
    </row>
    <row r="52" spans="5:10" x14ac:dyDescent="0.25">
      <c r="E52" s="105">
        <v>0</v>
      </c>
    </row>
    <row r="53" spans="5:10" x14ac:dyDescent="0.25">
      <c r="J53" s="105">
        <v>0</v>
      </c>
    </row>
    <row r="62" spans="5:10" x14ac:dyDescent="0.25">
      <c r="J62" s="105">
        <v>0</v>
      </c>
    </row>
  </sheetData>
  <mergeCells count="12">
    <mergeCell ref="A17:K17"/>
    <mergeCell ref="A15:L15"/>
    <mergeCell ref="A1:L1"/>
    <mergeCell ref="A2:L2"/>
    <mergeCell ref="A4:A7"/>
    <mergeCell ref="B4:B7"/>
    <mergeCell ref="C4:C7"/>
    <mergeCell ref="D4:L4"/>
    <mergeCell ref="D5:F6"/>
    <mergeCell ref="G5:L5"/>
    <mergeCell ref="G6:I6"/>
    <mergeCell ref="J6:L6"/>
  </mergeCells>
  <pageMargins left="0.6" right="0.17" top="0.47" bottom="0.74803149606299213" header="0.31496062992125984" footer="0.31496062992125984"/>
  <pageSetup paperSize="9" scale="73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62"/>
  <sheetViews>
    <sheetView zoomScaleNormal="100" zoomScaleSheetLayoutView="100" workbookViewId="0">
      <selection activeCell="K11" sqref="K11"/>
    </sheetView>
  </sheetViews>
  <sheetFormatPr defaultColWidth="9.140625" defaultRowHeight="12.75" x14ac:dyDescent="0.25"/>
  <cols>
    <col min="1" max="1" width="45" style="120" customWidth="1"/>
    <col min="2" max="2" width="15.140625" style="105" customWidth="1"/>
    <col min="3" max="3" width="31.7109375" style="105" customWidth="1"/>
    <col min="4" max="16384" width="9.140625" style="105"/>
  </cols>
  <sheetData>
    <row r="1" spans="1:92" ht="30.75" customHeight="1" x14ac:dyDescent="0.25">
      <c r="A1" s="332" t="s">
        <v>156</v>
      </c>
      <c r="B1" s="332"/>
      <c r="C1" s="332"/>
    </row>
    <row r="2" spans="1:92" ht="15.6" x14ac:dyDescent="0.3">
      <c r="A2" s="346" t="str">
        <f>'Стр.2-3'!A3:DD3</f>
        <v>на "19" января  2018 г.</v>
      </c>
      <c r="B2" s="346"/>
      <c r="C2" s="346"/>
    </row>
    <row r="3" spans="1:92" ht="15.75" x14ac:dyDescent="0.25">
      <c r="A3" s="346" t="s">
        <v>115</v>
      </c>
      <c r="B3" s="346"/>
      <c r="C3" s="346"/>
    </row>
    <row r="4" spans="1:92" ht="15.6" x14ac:dyDescent="0.3">
      <c r="A4" s="113"/>
      <c r="B4" s="114"/>
      <c r="C4" s="114"/>
    </row>
    <row r="5" spans="1:92" ht="51.75" customHeight="1" x14ac:dyDescent="0.25">
      <c r="A5" s="115" t="s">
        <v>0</v>
      </c>
      <c r="B5" s="116" t="s">
        <v>1</v>
      </c>
      <c r="C5" s="115" t="s">
        <v>20</v>
      </c>
    </row>
    <row r="6" spans="1:92" ht="15.6" x14ac:dyDescent="0.3">
      <c r="A6" s="77">
        <v>1</v>
      </c>
      <c r="B6" s="41">
        <v>2</v>
      </c>
      <c r="C6" s="41">
        <v>3</v>
      </c>
      <c r="BP6" s="105">
        <v>0</v>
      </c>
      <c r="CN6" s="105">
        <v>0</v>
      </c>
    </row>
    <row r="7" spans="1:92" ht="15.75" x14ac:dyDescent="0.25">
      <c r="A7" s="112" t="s">
        <v>11</v>
      </c>
      <c r="B7" s="110" t="s">
        <v>21</v>
      </c>
      <c r="C7" s="195">
        <v>133589.1</v>
      </c>
    </row>
    <row r="8" spans="1:92" ht="15.75" x14ac:dyDescent="0.25">
      <c r="A8" s="112" t="s">
        <v>12</v>
      </c>
      <c r="B8" s="110" t="s">
        <v>23</v>
      </c>
      <c r="C8" s="195">
        <v>197429.1</v>
      </c>
    </row>
    <row r="9" spans="1:92" ht="15.75" x14ac:dyDescent="0.25">
      <c r="A9" s="112" t="s">
        <v>22</v>
      </c>
      <c r="B9" s="110" t="s">
        <v>24</v>
      </c>
      <c r="C9" s="195">
        <v>212472.3</v>
      </c>
    </row>
    <row r="10" spans="1:92" ht="15.6" x14ac:dyDescent="0.3">
      <c r="A10" s="112"/>
      <c r="B10" s="110"/>
      <c r="C10" s="195"/>
    </row>
    <row r="11" spans="1:92" ht="15.75" x14ac:dyDescent="0.25">
      <c r="A11" s="112" t="s">
        <v>25</v>
      </c>
      <c r="B11" s="110" t="s">
        <v>26</v>
      </c>
      <c r="C11" s="195">
        <v>148632.29999999999</v>
      </c>
    </row>
    <row r="12" spans="1:92" ht="15.6" x14ac:dyDescent="0.3">
      <c r="A12" s="112"/>
      <c r="B12" s="110"/>
      <c r="C12" s="111"/>
    </row>
    <row r="13" spans="1:92" ht="15.6" x14ac:dyDescent="0.3">
      <c r="A13" s="117"/>
      <c r="B13" s="118"/>
      <c r="C13" s="119"/>
    </row>
    <row r="14" spans="1:92" ht="15.6" x14ac:dyDescent="0.3">
      <c r="A14" s="117"/>
      <c r="B14" s="118"/>
      <c r="C14" s="119"/>
    </row>
    <row r="15" spans="1:92" ht="15" customHeight="1" x14ac:dyDescent="0.25">
      <c r="A15" s="347" t="s">
        <v>116</v>
      </c>
      <c r="B15" s="347"/>
      <c r="C15" s="347"/>
    </row>
    <row r="16" spans="1:92" ht="15.6" x14ac:dyDescent="0.3">
      <c r="A16" s="117"/>
      <c r="B16" s="119"/>
      <c r="C16" s="119"/>
    </row>
    <row r="17" spans="1:12" ht="25.5" customHeight="1" x14ac:dyDescent="0.25">
      <c r="A17" s="75" t="s">
        <v>0</v>
      </c>
      <c r="B17" s="76" t="s">
        <v>1</v>
      </c>
      <c r="C17" s="75" t="s">
        <v>64</v>
      </c>
    </row>
    <row r="18" spans="1:12" ht="15.6" x14ac:dyDescent="0.3">
      <c r="A18" s="77">
        <v>1</v>
      </c>
      <c r="B18" s="41">
        <v>2</v>
      </c>
      <c r="C18" s="41">
        <v>3</v>
      </c>
    </row>
    <row r="19" spans="1:12" ht="24.75" customHeight="1" x14ac:dyDescent="0.25">
      <c r="A19" s="112" t="s">
        <v>27</v>
      </c>
      <c r="B19" s="110" t="s">
        <v>21</v>
      </c>
      <c r="C19" s="111"/>
    </row>
    <row r="20" spans="1:12" ht="89.25" customHeight="1" x14ac:dyDescent="0.25">
      <c r="A20" s="112" t="s">
        <v>28</v>
      </c>
      <c r="B20" s="110" t="s">
        <v>23</v>
      </c>
      <c r="C20" s="111"/>
    </row>
    <row r="21" spans="1:12" ht="44.25" customHeight="1" x14ac:dyDescent="0.25">
      <c r="A21" s="112" t="s">
        <v>29</v>
      </c>
      <c r="B21" s="110" t="s">
        <v>24</v>
      </c>
      <c r="C21" s="111"/>
    </row>
    <row r="22" spans="1:12" ht="45.75" customHeight="1" x14ac:dyDescent="0.25">
      <c r="A22" s="348" t="s">
        <v>504</v>
      </c>
      <c r="B22" s="348"/>
      <c r="C22" s="348"/>
      <c r="D22" s="123"/>
      <c r="E22" s="123"/>
      <c r="F22" s="123"/>
      <c r="G22" s="123"/>
      <c r="H22" s="123"/>
      <c r="I22" s="123"/>
      <c r="J22" s="123">
        <v>0</v>
      </c>
      <c r="K22" s="123"/>
      <c r="L22" s="123"/>
    </row>
    <row r="30" spans="1:12" x14ac:dyDescent="0.25">
      <c r="E30" s="105">
        <v>0</v>
      </c>
    </row>
    <row r="31" spans="1:12" x14ac:dyDescent="0.25">
      <c r="E31" s="105">
        <v>0</v>
      </c>
    </row>
    <row r="32" spans="1:12" x14ac:dyDescent="0.25">
      <c r="E32" s="105">
        <v>0</v>
      </c>
    </row>
    <row r="35" spans="5:10" x14ac:dyDescent="0.25">
      <c r="E35" s="105">
        <v>0</v>
      </c>
    </row>
    <row r="36" spans="5:10" x14ac:dyDescent="0.25">
      <c r="E36" s="105">
        <v>0</v>
      </c>
    </row>
    <row r="39" spans="5:10" x14ac:dyDescent="0.25">
      <c r="E39" s="105">
        <v>0</v>
      </c>
    </row>
    <row r="40" spans="5:10" x14ac:dyDescent="0.25">
      <c r="E40" s="105">
        <v>0</v>
      </c>
    </row>
    <row r="44" spans="5:10" x14ac:dyDescent="0.25">
      <c r="E44" s="105">
        <v>0</v>
      </c>
    </row>
    <row r="45" spans="5:10" x14ac:dyDescent="0.25">
      <c r="E45" s="105">
        <v>0</v>
      </c>
    </row>
    <row r="46" spans="5:10" x14ac:dyDescent="0.25">
      <c r="E46" s="105">
        <v>0</v>
      </c>
    </row>
    <row r="47" spans="5:10" x14ac:dyDescent="0.25">
      <c r="J47" s="105">
        <v>0</v>
      </c>
    </row>
    <row r="48" spans="5:10" x14ac:dyDescent="0.25">
      <c r="E48" s="105">
        <v>0</v>
      </c>
    </row>
    <row r="49" spans="5:10" x14ac:dyDescent="0.25">
      <c r="E49" s="105">
        <v>0</v>
      </c>
    </row>
    <row r="50" spans="5:10" x14ac:dyDescent="0.25">
      <c r="J50" s="105">
        <v>0</v>
      </c>
    </row>
    <row r="51" spans="5:10" x14ac:dyDescent="0.25">
      <c r="E51" s="105">
        <v>0</v>
      </c>
    </row>
    <row r="52" spans="5:10" x14ac:dyDescent="0.25">
      <c r="E52" s="105">
        <v>0</v>
      </c>
    </row>
    <row r="53" spans="5:10" x14ac:dyDescent="0.25">
      <c r="J53" s="105">
        <v>0</v>
      </c>
    </row>
    <row r="62" spans="5:10" x14ac:dyDescent="0.25">
      <c r="J62" s="105">
        <v>0</v>
      </c>
    </row>
  </sheetData>
  <mergeCells count="5">
    <mergeCell ref="A1:C1"/>
    <mergeCell ref="A2:C2"/>
    <mergeCell ref="A3:C3"/>
    <mergeCell ref="A15:C15"/>
    <mergeCell ref="A22:C22"/>
  </mergeCells>
  <pageMargins left="0.39370078740157483" right="0.15748031496062992" top="0.47" bottom="0.74803149606299213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5"/>
  <sheetViews>
    <sheetView view="pageBreakPreview" zoomScale="90" zoomScaleNormal="100" zoomScaleSheetLayoutView="90" workbookViewId="0">
      <selection activeCell="A2" sqref="A2:G2"/>
    </sheetView>
  </sheetViews>
  <sheetFormatPr defaultColWidth="9.140625" defaultRowHeight="12.75" x14ac:dyDescent="0.25"/>
  <cols>
    <col min="1" max="1" width="37.140625" style="105" customWidth="1"/>
    <col min="2" max="2" width="12.42578125" style="105" customWidth="1"/>
    <col min="3" max="7" width="13.85546875" style="105" customWidth="1"/>
    <col min="8" max="16384" width="9.140625" style="105"/>
  </cols>
  <sheetData>
    <row r="1" spans="1:108" ht="15.75" x14ac:dyDescent="0.25">
      <c r="A1" s="349" t="s">
        <v>157</v>
      </c>
      <c r="B1" s="349"/>
      <c r="C1" s="349"/>
      <c r="D1" s="349"/>
      <c r="E1" s="349"/>
      <c r="F1" s="349"/>
      <c r="G1" s="34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</row>
    <row r="2" spans="1:108" ht="15.75" x14ac:dyDescent="0.25">
      <c r="A2" s="346" t="s">
        <v>787</v>
      </c>
      <c r="B2" s="346"/>
      <c r="C2" s="346"/>
      <c r="D2" s="346"/>
      <c r="E2" s="346"/>
      <c r="F2" s="346"/>
      <c r="G2" s="346"/>
    </row>
    <row r="3" spans="1:108" ht="63" x14ac:dyDescent="0.25">
      <c r="A3" s="72" t="s">
        <v>0</v>
      </c>
      <c r="B3" s="72" t="s">
        <v>117</v>
      </c>
      <c r="C3" s="72" t="s">
        <v>711</v>
      </c>
      <c r="D3" s="72" t="s">
        <v>710</v>
      </c>
      <c r="E3" s="72" t="s">
        <v>709</v>
      </c>
      <c r="F3" s="72" t="s">
        <v>708</v>
      </c>
      <c r="G3" s="72" t="s">
        <v>707</v>
      </c>
    </row>
    <row r="4" spans="1:108" ht="15.6" x14ac:dyDescent="0.3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4">
        <v>7</v>
      </c>
    </row>
    <row r="5" spans="1:108" ht="31.5" x14ac:dyDescent="0.25">
      <c r="A5" s="121" t="s">
        <v>161</v>
      </c>
      <c r="B5" s="75" t="s">
        <v>7</v>
      </c>
      <c r="C5" s="75" t="s">
        <v>7</v>
      </c>
      <c r="D5" s="75" t="s">
        <v>7</v>
      </c>
      <c r="E5" s="75" t="s">
        <v>7</v>
      </c>
      <c r="F5" s="75" t="s">
        <v>7</v>
      </c>
      <c r="G5" s="76" t="s">
        <v>7</v>
      </c>
    </row>
    <row r="6" spans="1:108" ht="15.75" x14ac:dyDescent="0.25">
      <c r="A6" s="58" t="s">
        <v>123</v>
      </c>
      <c r="B6" s="77" t="s">
        <v>119</v>
      </c>
      <c r="C6" s="67">
        <v>22883.7</v>
      </c>
      <c r="D6" s="67">
        <v>24657.8</v>
      </c>
      <c r="E6" s="67">
        <v>25451.200000000001</v>
      </c>
      <c r="F6" s="67">
        <v>25451.200000000001</v>
      </c>
      <c r="G6" s="67">
        <v>25451.200000000001</v>
      </c>
      <c r="BP6" s="105">
        <v>0</v>
      </c>
      <c r="CN6" s="105">
        <v>0</v>
      </c>
    </row>
    <row r="7" spans="1:108" ht="32.25" customHeight="1" x14ac:dyDescent="0.25">
      <c r="A7" s="58" t="s">
        <v>138</v>
      </c>
      <c r="B7" s="77" t="s">
        <v>119</v>
      </c>
      <c r="C7" s="67">
        <v>6497.7</v>
      </c>
      <c r="D7" s="67">
        <v>5202.5</v>
      </c>
      <c r="E7" s="67">
        <v>5369.9</v>
      </c>
      <c r="F7" s="67">
        <v>5369.9</v>
      </c>
      <c r="G7" s="67">
        <v>5369.9</v>
      </c>
    </row>
    <row r="8" spans="1:108" ht="15.75" x14ac:dyDescent="0.25">
      <c r="A8" s="58" t="s">
        <v>4</v>
      </c>
      <c r="B8" s="77"/>
      <c r="C8" s="67"/>
      <c r="D8" s="67"/>
      <c r="E8" s="67"/>
      <c r="F8" s="67"/>
      <c r="G8" s="67"/>
    </row>
    <row r="9" spans="1:108" ht="47.25" customHeight="1" x14ac:dyDescent="0.25">
      <c r="A9" s="58" t="s">
        <v>158</v>
      </c>
      <c r="B9" s="77" t="s">
        <v>119</v>
      </c>
      <c r="C9" s="67">
        <v>3485.4</v>
      </c>
      <c r="D9" s="67">
        <v>3600.7</v>
      </c>
      <c r="E9" s="67">
        <v>3744.7</v>
      </c>
      <c r="F9" s="67">
        <v>3744.7</v>
      </c>
      <c r="G9" s="67">
        <v>3744.7</v>
      </c>
    </row>
    <row r="10" spans="1:108" ht="35.25" customHeight="1" x14ac:dyDescent="0.25">
      <c r="A10" s="58" t="s">
        <v>138</v>
      </c>
      <c r="B10" s="77" t="s">
        <v>119</v>
      </c>
      <c r="C10" s="67">
        <v>802.8</v>
      </c>
      <c r="D10" s="67">
        <v>895.4</v>
      </c>
      <c r="E10" s="67">
        <v>1023.4</v>
      </c>
      <c r="F10" s="67">
        <v>1023.4</v>
      </c>
      <c r="G10" s="67">
        <v>1023.4</v>
      </c>
    </row>
    <row r="11" spans="1:108" ht="31.5" x14ac:dyDescent="0.25">
      <c r="A11" s="58" t="s">
        <v>159</v>
      </c>
      <c r="B11" s="77" t="s">
        <v>119</v>
      </c>
      <c r="C11" s="67">
        <v>0</v>
      </c>
      <c r="D11" s="67">
        <f t="shared" ref="D11:D12" si="0">D6-D9</f>
        <v>21057.1</v>
      </c>
      <c r="E11" s="67">
        <f t="shared" ref="E11:G12" si="1">E6-E9</f>
        <v>21706.5</v>
      </c>
      <c r="F11" s="67">
        <f t="shared" si="1"/>
        <v>21706.5</v>
      </c>
      <c r="G11" s="67">
        <f t="shared" si="1"/>
        <v>21706.5</v>
      </c>
    </row>
    <row r="12" spans="1:108" ht="31.5" x14ac:dyDescent="0.25">
      <c r="A12" s="58" t="s">
        <v>138</v>
      </c>
      <c r="B12" s="77" t="s">
        <v>119</v>
      </c>
      <c r="C12" s="67">
        <f>C7-C10</f>
        <v>5694.9</v>
      </c>
      <c r="D12" s="67">
        <f t="shared" si="0"/>
        <v>4307.1000000000004</v>
      </c>
      <c r="E12" s="67">
        <f t="shared" si="1"/>
        <v>4346.5</v>
      </c>
      <c r="F12" s="67">
        <f t="shared" si="1"/>
        <v>4346.5</v>
      </c>
      <c r="G12" s="67">
        <f t="shared" ref="G12" si="2">G7-G10</f>
        <v>4346.5</v>
      </c>
    </row>
    <row r="13" spans="1:108" ht="78.75" x14ac:dyDescent="0.25">
      <c r="A13" s="58" t="s">
        <v>124</v>
      </c>
      <c r="B13" s="77" t="s">
        <v>119</v>
      </c>
      <c r="C13" s="67">
        <f>C15+C16</f>
        <v>11865.2</v>
      </c>
      <c r="D13" s="67">
        <f t="shared" ref="D13" si="3">D15+D16</f>
        <v>13253.3</v>
      </c>
      <c r="E13" s="67">
        <f t="shared" ref="E13:G13" si="4">E15+E16</f>
        <v>14020.900000000001</v>
      </c>
      <c r="F13" s="67">
        <f t="shared" si="4"/>
        <v>14020.900000000001</v>
      </c>
      <c r="G13" s="67">
        <f t="shared" si="4"/>
        <v>14020.900000000001</v>
      </c>
    </row>
    <row r="14" spans="1:108" ht="31.5" x14ac:dyDescent="0.25">
      <c r="A14" s="58" t="s">
        <v>125</v>
      </c>
      <c r="B14" s="77"/>
      <c r="C14" s="67"/>
      <c r="D14" s="67"/>
      <c r="E14" s="67"/>
      <c r="F14" s="67"/>
      <c r="G14" s="67"/>
    </row>
    <row r="15" spans="1:108" ht="15.75" x14ac:dyDescent="0.25">
      <c r="A15" s="58" t="s">
        <v>225</v>
      </c>
      <c r="B15" s="77" t="s">
        <v>119</v>
      </c>
      <c r="C15" s="67">
        <v>10912.7</v>
      </c>
      <c r="D15" s="71">
        <v>12221.9</v>
      </c>
      <c r="E15" s="67">
        <v>12837.7</v>
      </c>
      <c r="F15" s="67">
        <v>12837.7</v>
      </c>
      <c r="G15" s="67">
        <v>12837.7</v>
      </c>
    </row>
    <row r="16" spans="1:108" ht="15.75" x14ac:dyDescent="0.25">
      <c r="A16" s="58" t="s">
        <v>226</v>
      </c>
      <c r="B16" s="77" t="s">
        <v>119</v>
      </c>
      <c r="C16" s="67">
        <v>952.5</v>
      </c>
      <c r="D16" s="71">
        <v>1031.4000000000001</v>
      </c>
      <c r="E16" s="67">
        <v>1183.2</v>
      </c>
      <c r="F16" s="67">
        <v>1183.2</v>
      </c>
      <c r="G16" s="67">
        <v>1183.2</v>
      </c>
    </row>
    <row r="17" spans="1:10" ht="31.5" x14ac:dyDescent="0.25">
      <c r="A17" s="58" t="s">
        <v>160</v>
      </c>
      <c r="B17" s="77" t="s">
        <v>118</v>
      </c>
      <c r="C17" s="67">
        <f>C19+C20</f>
        <v>52.4</v>
      </c>
      <c r="D17" s="67">
        <v>51.5</v>
      </c>
      <c r="E17" s="67">
        <f t="shared" ref="E17:F17" si="5">E19+E20</f>
        <v>52</v>
      </c>
      <c r="F17" s="67">
        <f t="shared" si="5"/>
        <v>52</v>
      </c>
      <c r="G17" s="67">
        <f t="shared" ref="G17" si="6">G19+G20</f>
        <v>52</v>
      </c>
    </row>
    <row r="18" spans="1:10" ht="15.75" x14ac:dyDescent="0.25">
      <c r="A18" s="58" t="s">
        <v>4</v>
      </c>
      <c r="B18" s="77"/>
      <c r="C18" s="67"/>
      <c r="D18" s="67"/>
      <c r="E18" s="67"/>
      <c r="F18" s="67"/>
      <c r="G18" s="67"/>
    </row>
    <row r="19" spans="1:10" ht="44.25" customHeight="1" x14ac:dyDescent="0.25">
      <c r="A19" s="58" t="s">
        <v>162</v>
      </c>
      <c r="B19" s="77" t="s">
        <v>118</v>
      </c>
      <c r="C19" s="67">
        <v>4.3</v>
      </c>
      <c r="D19" s="67">
        <v>4</v>
      </c>
      <c r="E19" s="67">
        <v>4</v>
      </c>
      <c r="F19" s="67">
        <v>4</v>
      </c>
      <c r="G19" s="67">
        <v>4</v>
      </c>
    </row>
    <row r="20" spans="1:10" ht="43.5" customHeight="1" x14ac:dyDescent="0.25">
      <c r="A20" s="58" t="s">
        <v>163</v>
      </c>
      <c r="B20" s="77" t="s">
        <v>118</v>
      </c>
      <c r="C20" s="67">
        <v>48.1</v>
      </c>
      <c r="D20" s="67">
        <v>47.5</v>
      </c>
      <c r="E20" s="67">
        <v>48</v>
      </c>
      <c r="F20" s="67">
        <v>48</v>
      </c>
      <c r="G20" s="67">
        <v>48</v>
      </c>
    </row>
    <row r="21" spans="1:10" ht="47.25" x14ac:dyDescent="0.25">
      <c r="A21" s="58" t="s">
        <v>164</v>
      </c>
      <c r="B21" s="77" t="s">
        <v>118</v>
      </c>
      <c r="C21" s="67">
        <f>C17</f>
        <v>52.4</v>
      </c>
      <c r="D21" s="67">
        <f t="shared" ref="D21" si="7">D17</f>
        <v>51.5</v>
      </c>
      <c r="E21" s="67">
        <f t="shared" ref="E21:F21" si="8">E17</f>
        <v>52</v>
      </c>
      <c r="F21" s="67">
        <f t="shared" si="8"/>
        <v>52</v>
      </c>
      <c r="G21" s="67">
        <f t="shared" ref="G21" si="9">G17</f>
        <v>52</v>
      </c>
    </row>
    <row r="22" spans="1:10" ht="15.75" x14ac:dyDescent="0.25">
      <c r="A22" s="58" t="s">
        <v>4</v>
      </c>
      <c r="B22" s="77"/>
      <c r="C22" s="67"/>
      <c r="D22" s="67"/>
      <c r="E22" s="67"/>
      <c r="F22" s="67"/>
      <c r="G22" s="67"/>
      <c r="J22" s="105">
        <v>0</v>
      </c>
    </row>
    <row r="23" spans="1:10" ht="75" customHeight="1" x14ac:dyDescent="0.25">
      <c r="A23" s="58" t="s">
        <v>165</v>
      </c>
      <c r="B23" s="77" t="s">
        <v>118</v>
      </c>
      <c r="C23" s="67">
        <f>C19</f>
        <v>4.3</v>
      </c>
      <c r="D23" s="67">
        <f t="shared" ref="D23:D24" si="10">D19</f>
        <v>4</v>
      </c>
      <c r="E23" s="67">
        <f t="shared" ref="E23:F24" si="11">E19</f>
        <v>4</v>
      </c>
      <c r="F23" s="67">
        <f t="shared" si="11"/>
        <v>4</v>
      </c>
      <c r="G23" s="67">
        <f t="shared" ref="G23" si="12">G19</f>
        <v>4</v>
      </c>
    </row>
    <row r="24" spans="1:10" ht="59.25" customHeight="1" x14ac:dyDescent="0.25">
      <c r="A24" s="58" t="s">
        <v>166</v>
      </c>
      <c r="B24" s="77" t="s">
        <v>118</v>
      </c>
      <c r="C24" s="67">
        <f>C20</f>
        <v>48.1</v>
      </c>
      <c r="D24" s="67">
        <f t="shared" si="10"/>
        <v>47.5</v>
      </c>
      <c r="E24" s="67">
        <f t="shared" si="11"/>
        <v>48</v>
      </c>
      <c r="F24" s="67">
        <f t="shared" si="11"/>
        <v>48</v>
      </c>
      <c r="G24" s="67">
        <f t="shared" ref="G24" si="13">G20</f>
        <v>48</v>
      </c>
    </row>
    <row r="25" spans="1:10" ht="90.75" customHeight="1" x14ac:dyDescent="0.25">
      <c r="A25" s="58" t="s">
        <v>134</v>
      </c>
      <c r="B25" s="77" t="s">
        <v>118</v>
      </c>
      <c r="C25" s="67">
        <f>C27+C28</f>
        <v>24.8</v>
      </c>
      <c r="D25" s="67">
        <f t="shared" ref="D25" si="14">D27+D28</f>
        <v>23.7</v>
      </c>
      <c r="E25" s="67">
        <f t="shared" ref="E25:F25" si="15">E27+E28</f>
        <v>23.7</v>
      </c>
      <c r="F25" s="67">
        <f t="shared" si="15"/>
        <v>23.7</v>
      </c>
      <c r="G25" s="67">
        <f t="shared" ref="G25" si="16">G27+G28</f>
        <v>23.7</v>
      </c>
    </row>
    <row r="26" spans="1:10" ht="27.75" customHeight="1" x14ac:dyDescent="0.25">
      <c r="A26" s="58" t="s">
        <v>125</v>
      </c>
      <c r="B26" s="77"/>
      <c r="C26" s="67"/>
      <c r="D26" s="67"/>
      <c r="E26" s="67"/>
      <c r="F26" s="67"/>
      <c r="G26" s="67"/>
    </row>
    <row r="27" spans="1:10" ht="15.75" x14ac:dyDescent="0.25">
      <c r="A27" s="58" t="s">
        <v>225</v>
      </c>
      <c r="B27" s="77" t="s">
        <v>118</v>
      </c>
      <c r="C27" s="67">
        <v>22.8</v>
      </c>
      <c r="D27" s="67">
        <v>21.7</v>
      </c>
      <c r="E27" s="67">
        <v>21.7</v>
      </c>
      <c r="F27" s="67">
        <v>21.7</v>
      </c>
      <c r="G27" s="67">
        <v>21.7</v>
      </c>
    </row>
    <row r="28" spans="1:10" ht="15.75" x14ac:dyDescent="0.25">
      <c r="A28" s="58" t="s">
        <v>226</v>
      </c>
      <c r="B28" s="77" t="s">
        <v>118</v>
      </c>
      <c r="C28" s="67">
        <v>2</v>
      </c>
      <c r="D28" s="67">
        <v>2</v>
      </c>
      <c r="E28" s="67">
        <v>2</v>
      </c>
      <c r="F28" s="67">
        <v>2</v>
      </c>
      <c r="G28" s="67">
        <v>2</v>
      </c>
    </row>
    <row r="29" spans="1:10" ht="94.5" x14ac:dyDescent="0.25">
      <c r="A29" s="58" t="s">
        <v>135</v>
      </c>
      <c r="B29" s="77" t="s">
        <v>120</v>
      </c>
      <c r="C29" s="67"/>
      <c r="D29" s="67"/>
      <c r="E29" s="67"/>
      <c r="F29" s="67"/>
      <c r="G29" s="67"/>
    </row>
    <row r="30" spans="1:10" ht="15.75" x14ac:dyDescent="0.25">
      <c r="A30" s="58" t="s">
        <v>242</v>
      </c>
      <c r="B30" s="77" t="s">
        <v>120</v>
      </c>
      <c r="C30" s="67">
        <v>42500</v>
      </c>
      <c r="D30" s="67">
        <v>46600</v>
      </c>
      <c r="E30" s="67">
        <v>49300</v>
      </c>
      <c r="F30" s="67">
        <v>51800</v>
      </c>
      <c r="G30" s="67">
        <v>51800</v>
      </c>
    </row>
    <row r="31" spans="1:10" ht="15.75" x14ac:dyDescent="0.25">
      <c r="A31" s="58" t="s">
        <v>226</v>
      </c>
      <c r="B31" s="77" t="s">
        <v>120</v>
      </c>
      <c r="C31" s="67">
        <v>34520</v>
      </c>
      <c r="D31" s="67">
        <v>37839</v>
      </c>
      <c r="E31" s="67">
        <v>49300</v>
      </c>
      <c r="F31" s="67">
        <v>51800</v>
      </c>
      <c r="G31" s="67">
        <v>51800</v>
      </c>
    </row>
    <row r="32" spans="1:10" ht="47.25" x14ac:dyDescent="0.25">
      <c r="A32" s="58" t="s">
        <v>136</v>
      </c>
      <c r="B32" s="77" t="s">
        <v>120</v>
      </c>
      <c r="C32" s="67" t="s">
        <v>7</v>
      </c>
      <c r="D32" s="67" t="s">
        <v>7</v>
      </c>
      <c r="E32" s="67" t="s">
        <v>7</v>
      </c>
      <c r="F32" s="67" t="s">
        <v>7</v>
      </c>
      <c r="G32" s="67" t="s">
        <v>7</v>
      </c>
    </row>
    <row r="33" spans="1:10" ht="63" x14ac:dyDescent="0.25">
      <c r="A33" s="58" t="s">
        <v>126</v>
      </c>
      <c r="B33" s="77"/>
      <c r="C33" s="67"/>
      <c r="D33" s="67"/>
      <c r="E33" s="67"/>
      <c r="F33" s="67"/>
      <c r="G33" s="67"/>
    </row>
    <row r="34" spans="1:10" ht="15.75" x14ac:dyDescent="0.25">
      <c r="A34" s="58" t="s">
        <v>242</v>
      </c>
      <c r="B34" s="77" t="s">
        <v>120</v>
      </c>
      <c r="C34" s="67">
        <v>39885.599999999999</v>
      </c>
      <c r="D34" s="67">
        <v>46935.1</v>
      </c>
      <c r="E34" s="67">
        <v>49300</v>
      </c>
      <c r="F34" s="67">
        <v>51800</v>
      </c>
      <c r="G34" s="67">
        <v>51800</v>
      </c>
    </row>
    <row r="35" spans="1:10" ht="15.75" x14ac:dyDescent="0.25">
      <c r="A35" s="58" t="s">
        <v>226</v>
      </c>
      <c r="B35" s="77" t="s">
        <v>120</v>
      </c>
      <c r="C35" s="67">
        <v>39687.5</v>
      </c>
      <c r="D35" s="67">
        <v>42975</v>
      </c>
      <c r="E35" s="67">
        <v>49300</v>
      </c>
      <c r="F35" s="67">
        <v>51800</v>
      </c>
      <c r="G35" s="67">
        <v>51800</v>
      </c>
    </row>
    <row r="36" spans="1:10" ht="15.75" x14ac:dyDescent="0.25">
      <c r="A36" s="58"/>
      <c r="B36" s="77" t="s">
        <v>120</v>
      </c>
      <c r="C36" s="67"/>
      <c r="D36" s="67"/>
      <c r="E36" s="67"/>
      <c r="F36" s="67"/>
      <c r="G36" s="67"/>
    </row>
    <row r="37" spans="1:10" ht="78.75" x14ac:dyDescent="0.25">
      <c r="A37" s="58" t="s">
        <v>167</v>
      </c>
      <c r="B37" s="77" t="s">
        <v>121</v>
      </c>
      <c r="C37" s="67">
        <f>(C9/C19/12)/(C6/C17/12)*100</f>
        <v>185.60480390683284</v>
      </c>
      <c r="D37" s="67">
        <f t="shared" ref="D37" si="17">(D9/D19/12)/(D6/D17/12)*100</f>
        <v>188.0095243695707</v>
      </c>
      <c r="E37" s="67">
        <f>(E9/E19/12)/(E6/E17/12)*100</f>
        <v>191.27231721883447</v>
      </c>
      <c r="F37" s="67">
        <f>(F9/F19/12)/(F6/F17/12)*100</f>
        <v>191.27231721883447</v>
      </c>
      <c r="G37" s="67">
        <f>(G9/G19/12)/(G6/G17/12)*100</f>
        <v>191.27231721883447</v>
      </c>
    </row>
    <row r="38" spans="1:10" ht="90.75" customHeight="1" x14ac:dyDescent="0.25">
      <c r="A38" s="58" t="s">
        <v>137</v>
      </c>
      <c r="B38" s="77" t="s">
        <v>121</v>
      </c>
      <c r="C38" s="67" t="s">
        <v>7</v>
      </c>
      <c r="D38" s="67" t="s">
        <v>7</v>
      </c>
      <c r="E38" s="67" t="s">
        <v>7</v>
      </c>
      <c r="F38" s="67" t="s">
        <v>7</v>
      </c>
      <c r="G38" s="67" t="s">
        <v>7</v>
      </c>
    </row>
    <row r="39" spans="1:10" ht="63" x14ac:dyDescent="0.25">
      <c r="A39" s="58" t="s">
        <v>126</v>
      </c>
      <c r="B39" s="77"/>
      <c r="C39" s="67"/>
      <c r="D39" s="67"/>
      <c r="E39" s="67"/>
      <c r="F39" s="67"/>
      <c r="G39" s="67"/>
    </row>
    <row r="40" spans="1:10" ht="15.75" x14ac:dyDescent="0.25">
      <c r="A40" s="58" t="s">
        <v>242</v>
      </c>
      <c r="B40" s="77" t="s">
        <v>121</v>
      </c>
      <c r="C40" s="68">
        <f>C34/C30*100</f>
        <v>93.848470588235287</v>
      </c>
      <c r="D40" s="68">
        <f t="shared" ref="D40:D41" si="18">D34/D30*100</f>
        <v>100.71909871244635</v>
      </c>
      <c r="E40" s="68">
        <f t="shared" ref="E40:G41" si="19">E34/E30*100</f>
        <v>100</v>
      </c>
      <c r="F40" s="68">
        <f t="shared" si="19"/>
        <v>100</v>
      </c>
      <c r="G40" s="68">
        <f t="shared" si="19"/>
        <v>100</v>
      </c>
    </row>
    <row r="41" spans="1:10" ht="15.75" x14ac:dyDescent="0.25">
      <c r="A41" s="58" t="s">
        <v>226</v>
      </c>
      <c r="B41" s="77" t="s">
        <v>121</v>
      </c>
      <c r="C41" s="68">
        <f>C35/C31*100</f>
        <v>114.96958285052143</v>
      </c>
      <c r="D41" s="68">
        <f t="shared" si="18"/>
        <v>113.57329739158011</v>
      </c>
      <c r="E41" s="68">
        <f t="shared" si="19"/>
        <v>100</v>
      </c>
      <c r="F41" s="68">
        <f t="shared" si="19"/>
        <v>100</v>
      </c>
      <c r="G41" s="68">
        <f t="shared" si="19"/>
        <v>100</v>
      </c>
    </row>
    <row r="42" spans="1:10" ht="31.5" x14ac:dyDescent="0.25">
      <c r="A42" s="121" t="s">
        <v>169</v>
      </c>
      <c r="B42" s="75" t="s">
        <v>7</v>
      </c>
      <c r="C42" s="69" t="s">
        <v>7</v>
      </c>
      <c r="D42" s="69" t="s">
        <v>7</v>
      </c>
      <c r="E42" s="70" t="s">
        <v>7</v>
      </c>
      <c r="F42" s="70" t="s">
        <v>7</v>
      </c>
      <c r="G42" s="70" t="s">
        <v>7</v>
      </c>
    </row>
    <row r="43" spans="1:10" ht="47.25" x14ac:dyDescent="0.25">
      <c r="A43" s="58" t="s">
        <v>168</v>
      </c>
      <c r="B43" s="77" t="s">
        <v>122</v>
      </c>
      <c r="C43" s="67">
        <v>3668.4</v>
      </c>
      <c r="D43" s="67">
        <v>3668.4</v>
      </c>
      <c r="E43" s="67">
        <v>3668.4</v>
      </c>
      <c r="F43" s="67">
        <v>3668.4</v>
      </c>
      <c r="G43" s="67">
        <v>3668.4</v>
      </c>
    </row>
    <row r="44" spans="1:10" ht="15.75" x14ac:dyDescent="0.25">
      <c r="A44" s="58" t="s">
        <v>4</v>
      </c>
      <c r="B44" s="77"/>
      <c r="C44" s="67"/>
      <c r="D44" s="67"/>
      <c r="E44" s="67"/>
      <c r="F44" s="67"/>
      <c r="G44" s="67"/>
    </row>
    <row r="45" spans="1:10" ht="46.5" customHeight="1" x14ac:dyDescent="0.25">
      <c r="A45" s="58" t="s">
        <v>127</v>
      </c>
      <c r="B45" s="77" t="s">
        <v>122</v>
      </c>
      <c r="C45" s="67"/>
      <c r="D45" s="67"/>
      <c r="E45" s="67"/>
      <c r="F45" s="67"/>
      <c r="G45" s="67"/>
    </row>
    <row r="46" spans="1:10" ht="75.75" customHeight="1" x14ac:dyDescent="0.25">
      <c r="A46" s="58" t="s">
        <v>128</v>
      </c>
      <c r="B46" s="77" t="s">
        <v>122</v>
      </c>
      <c r="C46" s="67"/>
      <c r="D46" s="67"/>
      <c r="E46" s="67"/>
      <c r="F46" s="67"/>
      <c r="G46" s="67"/>
    </row>
    <row r="47" spans="1:10" ht="27.75" customHeight="1" x14ac:dyDescent="0.25">
      <c r="A47" s="58" t="s">
        <v>129</v>
      </c>
      <c r="B47" s="77" t="s">
        <v>122</v>
      </c>
      <c r="C47" s="67"/>
      <c r="D47" s="67"/>
      <c r="E47" s="67"/>
      <c r="F47" s="67"/>
      <c r="G47" s="67"/>
      <c r="J47" s="105">
        <v>0</v>
      </c>
    </row>
    <row r="48" spans="1:10" ht="31.5" x14ac:dyDescent="0.25">
      <c r="A48" s="58" t="s">
        <v>170</v>
      </c>
      <c r="B48" s="77" t="s">
        <v>119</v>
      </c>
      <c r="C48" s="71">
        <v>1266.04</v>
      </c>
      <c r="D48" s="71">
        <v>963.93</v>
      </c>
      <c r="E48" s="71">
        <v>963.93</v>
      </c>
      <c r="F48" s="71">
        <v>963.93</v>
      </c>
      <c r="G48" s="71">
        <v>963.93</v>
      </c>
    </row>
    <row r="49" spans="1:10" ht="15.75" x14ac:dyDescent="0.25">
      <c r="A49" s="58" t="s">
        <v>4</v>
      </c>
      <c r="B49" s="77"/>
      <c r="C49" s="71"/>
      <c r="D49" s="71"/>
      <c r="E49" s="71"/>
      <c r="F49" s="71"/>
      <c r="G49" s="71"/>
    </row>
    <row r="50" spans="1:10" ht="63" x14ac:dyDescent="0.25">
      <c r="A50" s="58" t="s">
        <v>171</v>
      </c>
      <c r="B50" s="77" t="s">
        <v>119</v>
      </c>
      <c r="C50" s="71"/>
      <c r="D50" s="71"/>
      <c r="E50" s="71"/>
      <c r="F50" s="71"/>
      <c r="G50" s="71"/>
      <c r="J50" s="105">
        <v>0</v>
      </c>
    </row>
    <row r="51" spans="1:10" ht="94.5" x14ac:dyDescent="0.25">
      <c r="A51" s="58" t="s">
        <v>131</v>
      </c>
      <c r="B51" s="77" t="s">
        <v>130</v>
      </c>
      <c r="C51" s="56">
        <v>0.9</v>
      </c>
      <c r="D51" s="56">
        <v>0.9</v>
      </c>
      <c r="E51" s="56">
        <v>0.9</v>
      </c>
      <c r="F51" s="56">
        <v>0.9</v>
      </c>
      <c r="G51" s="56">
        <v>0.9</v>
      </c>
    </row>
    <row r="52" spans="1:10" ht="110.25" x14ac:dyDescent="0.25">
      <c r="A52" s="58" t="s">
        <v>132</v>
      </c>
      <c r="B52" s="77" t="s">
        <v>130</v>
      </c>
      <c r="C52" s="57">
        <v>25.72</v>
      </c>
      <c r="D52" s="57">
        <v>25.72</v>
      </c>
      <c r="E52" s="57">
        <v>25.72</v>
      </c>
      <c r="F52" s="57">
        <v>25.72</v>
      </c>
      <c r="G52" s="57">
        <v>25.72</v>
      </c>
    </row>
    <row r="53" spans="1:10" ht="126" x14ac:dyDescent="0.25">
      <c r="A53" s="58" t="s">
        <v>133</v>
      </c>
      <c r="B53" s="77" t="s">
        <v>130</v>
      </c>
      <c r="C53" s="67"/>
      <c r="D53" s="67"/>
      <c r="E53" s="67"/>
      <c r="F53" s="67"/>
      <c r="G53" s="67"/>
      <c r="J53" s="105">
        <v>0</v>
      </c>
    </row>
    <row r="54" spans="1:10" ht="15.75" x14ac:dyDescent="0.25">
      <c r="A54" s="58" t="s">
        <v>4</v>
      </c>
      <c r="B54" s="77"/>
      <c r="C54" s="67"/>
      <c r="D54" s="67"/>
      <c r="E54" s="67"/>
      <c r="F54" s="67"/>
      <c r="G54" s="67"/>
    </row>
    <row r="55" spans="1:10" ht="15.75" x14ac:dyDescent="0.25">
      <c r="A55" s="58"/>
      <c r="B55" s="77" t="s">
        <v>130</v>
      </c>
      <c r="C55" s="67"/>
      <c r="D55" s="67"/>
      <c r="E55" s="67"/>
      <c r="F55" s="67"/>
      <c r="G55" s="67"/>
    </row>
    <row r="56" spans="1:10" ht="47.25" x14ac:dyDescent="0.25">
      <c r="A56" s="121" t="s">
        <v>177</v>
      </c>
      <c r="B56" s="75"/>
      <c r="C56" s="69"/>
      <c r="D56" s="69"/>
      <c r="E56" s="70"/>
      <c r="F56" s="70"/>
      <c r="G56" s="70"/>
    </row>
    <row r="57" spans="1:10" ht="47.25" x14ac:dyDescent="0.25">
      <c r="A57" s="58" t="s">
        <v>179</v>
      </c>
      <c r="B57" s="77" t="s">
        <v>130</v>
      </c>
      <c r="C57" s="67">
        <v>3</v>
      </c>
      <c r="D57" s="67">
        <v>3</v>
      </c>
      <c r="E57" s="67">
        <v>3</v>
      </c>
      <c r="F57" s="67">
        <v>3</v>
      </c>
      <c r="G57" s="67">
        <v>3</v>
      </c>
    </row>
    <row r="58" spans="1:10" ht="15.75" x14ac:dyDescent="0.25">
      <c r="A58" s="58" t="s">
        <v>4</v>
      </c>
      <c r="B58" s="77"/>
      <c r="C58" s="67"/>
      <c r="D58" s="67"/>
      <c r="E58" s="67"/>
      <c r="F58" s="67"/>
      <c r="G58" s="67"/>
    </row>
    <row r="59" spans="1:10" ht="63" x14ac:dyDescent="0.25">
      <c r="A59" s="58" t="s">
        <v>180</v>
      </c>
      <c r="B59" s="77" t="s">
        <v>130</v>
      </c>
      <c r="C59" s="67">
        <v>3</v>
      </c>
      <c r="D59" s="67">
        <v>3</v>
      </c>
      <c r="E59" s="67">
        <v>3</v>
      </c>
      <c r="F59" s="67">
        <v>3</v>
      </c>
      <c r="G59" s="67">
        <v>3</v>
      </c>
    </row>
    <row r="60" spans="1:10" ht="36" customHeight="1" x14ac:dyDescent="0.25">
      <c r="A60" s="121" t="s">
        <v>178</v>
      </c>
      <c r="B60" s="75"/>
      <c r="C60" s="69"/>
      <c r="D60" s="69"/>
      <c r="E60" s="70"/>
      <c r="F60" s="70"/>
      <c r="G60" s="70"/>
    </row>
    <row r="61" spans="1:10" ht="78.75" x14ac:dyDescent="0.25">
      <c r="A61" s="58" t="s">
        <v>181</v>
      </c>
      <c r="B61" s="77" t="s">
        <v>139</v>
      </c>
      <c r="C61" s="57">
        <v>1</v>
      </c>
      <c r="D61" s="57">
        <v>1</v>
      </c>
      <c r="E61" s="57">
        <v>1</v>
      </c>
      <c r="F61" s="57">
        <v>1</v>
      </c>
      <c r="G61" s="57">
        <v>1</v>
      </c>
    </row>
    <row r="62" spans="1:10" ht="63" x14ac:dyDescent="0.25">
      <c r="A62" s="58" t="s">
        <v>182</v>
      </c>
      <c r="B62" s="77" t="s">
        <v>139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J62" s="105">
        <v>0</v>
      </c>
    </row>
    <row r="63" spans="1:10" x14ac:dyDescent="0.25">
      <c r="A63" s="122"/>
      <c r="B63" s="122"/>
      <c r="C63" s="122"/>
      <c r="D63" s="122"/>
      <c r="E63" s="122"/>
      <c r="F63" s="122"/>
      <c r="G63" s="122"/>
    </row>
    <row r="64" spans="1:10" x14ac:dyDescent="0.25">
      <c r="A64" s="122"/>
      <c r="B64" s="122"/>
      <c r="C64" s="122"/>
      <c r="D64" s="122"/>
      <c r="E64" s="122"/>
      <c r="F64" s="122"/>
      <c r="G64" s="122"/>
    </row>
    <row r="65" spans="1:7" x14ac:dyDescent="0.25">
      <c r="A65" s="122"/>
      <c r="B65" s="122"/>
      <c r="C65" s="122"/>
      <c r="D65" s="122"/>
      <c r="E65" s="122"/>
      <c r="F65" s="122"/>
      <c r="G65" s="122"/>
    </row>
  </sheetData>
  <mergeCells count="2">
    <mergeCell ref="A1:G1"/>
    <mergeCell ref="A2:G2"/>
  </mergeCells>
  <pageMargins left="0.55118110236220474" right="0.23622047244094491" top="0.31496062992125984" bottom="0.37" header="0.31496062992125984" footer="0.31496062992125984"/>
  <pageSetup paperSize="9" scale="20" fitToHeight="0" orientation="portrait" verticalDpi="300" r:id="rId1"/>
  <rowBreaks count="1" manualBreakCount="1">
    <brk id="28" max="4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2"/>
  <sheetViews>
    <sheetView view="pageBreakPreview" zoomScaleNormal="100" zoomScaleSheetLayoutView="100" workbookViewId="0">
      <selection activeCell="A25" sqref="A25"/>
    </sheetView>
  </sheetViews>
  <sheetFormatPr defaultColWidth="9.140625" defaultRowHeight="12.75" x14ac:dyDescent="0.2"/>
  <cols>
    <col min="1" max="1" width="42.7109375" style="1" customWidth="1"/>
    <col min="2" max="2" width="16.7109375" style="1" customWidth="1"/>
    <col min="3" max="3" width="12.85546875" style="1" customWidth="1"/>
    <col min="4" max="4" width="5.42578125" style="1" customWidth="1"/>
    <col min="5" max="5" width="24.85546875" style="1" customWidth="1"/>
    <col min="6" max="16384" width="9.140625" style="1"/>
  </cols>
  <sheetData>
    <row r="1" spans="1:92" s="9" customFormat="1" ht="22.5" customHeight="1" x14ac:dyDescent="0.25">
      <c r="A1" s="355" t="s">
        <v>172</v>
      </c>
      <c r="B1" s="355"/>
      <c r="C1" s="355"/>
      <c r="D1" s="355"/>
      <c r="E1" s="355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92" s="9" customFormat="1" ht="15.6" x14ac:dyDescent="0.3">
      <c r="A2" s="356" t="str">
        <f>'Стр 4-5'!A2:L2</f>
        <v>на "_19_" _января_2018г.</v>
      </c>
      <c r="B2" s="356"/>
      <c r="C2" s="356"/>
      <c r="D2" s="356"/>
      <c r="E2" s="356"/>
    </row>
    <row r="3" spans="1:92" ht="15.6" x14ac:dyDescent="0.3">
      <c r="A3" s="42"/>
      <c r="B3" s="42"/>
      <c r="C3" s="42"/>
      <c r="D3" s="42"/>
      <c r="E3" s="42"/>
    </row>
    <row r="4" spans="1:92" ht="48" customHeight="1" x14ac:dyDescent="0.2">
      <c r="A4" s="34" t="s">
        <v>140</v>
      </c>
      <c r="B4" s="34" t="s">
        <v>141</v>
      </c>
      <c r="C4" s="350" t="s">
        <v>143</v>
      </c>
      <c r="D4" s="352"/>
      <c r="E4" s="34" t="s">
        <v>144</v>
      </c>
    </row>
    <row r="5" spans="1:92" ht="57.75" customHeight="1" x14ac:dyDescent="0.2">
      <c r="A5" s="39" t="s">
        <v>173</v>
      </c>
      <c r="B5" s="35"/>
      <c r="C5" s="353"/>
      <c r="D5" s="354"/>
      <c r="E5" s="35"/>
    </row>
    <row r="6" spans="1:92" ht="84.75" customHeight="1" x14ac:dyDescent="0.2">
      <c r="A6" s="82" t="s">
        <v>474</v>
      </c>
      <c r="B6" s="34">
        <v>2017</v>
      </c>
      <c r="C6" s="350" t="s">
        <v>475</v>
      </c>
      <c r="D6" s="357"/>
      <c r="E6" s="34">
        <v>20</v>
      </c>
      <c r="BP6" s="1">
        <v>0</v>
      </c>
      <c r="CN6" s="1">
        <v>0</v>
      </c>
    </row>
    <row r="7" spans="1:92" ht="83.25" customHeight="1" x14ac:dyDescent="0.2">
      <c r="A7" s="40" t="s">
        <v>229</v>
      </c>
      <c r="B7" s="34" t="s">
        <v>230</v>
      </c>
      <c r="C7" s="350">
        <v>0</v>
      </c>
      <c r="D7" s="351"/>
      <c r="E7" s="34" t="s">
        <v>231</v>
      </c>
    </row>
    <row r="8" spans="1:92" ht="52.5" customHeight="1" x14ac:dyDescent="0.2">
      <c r="A8" s="39" t="s">
        <v>145</v>
      </c>
      <c r="B8" s="35"/>
      <c r="C8" s="353">
        <v>0</v>
      </c>
      <c r="D8" s="354"/>
      <c r="E8" s="35"/>
    </row>
    <row r="9" spans="1:92" ht="47.25" x14ac:dyDescent="0.2">
      <c r="A9" s="40" t="s">
        <v>232</v>
      </c>
      <c r="B9" s="34" t="s">
        <v>230</v>
      </c>
      <c r="C9" s="350">
        <v>0</v>
      </c>
      <c r="D9" s="352"/>
      <c r="E9" s="34" t="s">
        <v>233</v>
      </c>
    </row>
    <row r="10" spans="1:92" ht="51.75" customHeight="1" x14ac:dyDescent="0.2">
      <c r="A10" s="39" t="s">
        <v>146</v>
      </c>
      <c r="B10" s="35"/>
      <c r="C10" s="353"/>
      <c r="D10" s="354"/>
      <c r="E10" s="35"/>
    </row>
    <row r="11" spans="1:92" ht="31.5" x14ac:dyDescent="0.2">
      <c r="A11" s="40" t="s">
        <v>234</v>
      </c>
      <c r="B11" s="34">
        <v>2017</v>
      </c>
      <c r="C11" s="350">
        <v>0</v>
      </c>
      <c r="D11" s="351"/>
      <c r="E11" s="34"/>
      <c r="G11" s="1">
        <v>0</v>
      </c>
      <c r="H11" s="1">
        <v>0</v>
      </c>
      <c r="I11" s="1">
        <v>0</v>
      </c>
    </row>
    <row r="12" spans="1:92" ht="15.75" x14ac:dyDescent="0.2">
      <c r="A12" s="40" t="s">
        <v>235</v>
      </c>
      <c r="B12" s="34"/>
      <c r="C12" s="350"/>
      <c r="D12" s="351"/>
      <c r="E12" s="53">
        <v>38</v>
      </c>
      <c r="J12" s="1">
        <v>0</v>
      </c>
    </row>
    <row r="13" spans="1:92" ht="31.5" x14ac:dyDescent="0.2">
      <c r="A13" s="40" t="s">
        <v>236</v>
      </c>
      <c r="B13" s="35"/>
      <c r="C13" s="54"/>
      <c r="D13" s="55"/>
      <c r="E13" s="34">
        <v>34.340000000000003</v>
      </c>
      <c r="G13" s="1">
        <v>0</v>
      </c>
      <c r="H13" s="1">
        <v>0</v>
      </c>
      <c r="I13" s="1">
        <v>0</v>
      </c>
    </row>
    <row r="14" spans="1:92" ht="39" customHeight="1" x14ac:dyDescent="0.2">
      <c r="A14" s="39" t="s">
        <v>174</v>
      </c>
      <c r="B14" s="34"/>
      <c r="C14" s="350"/>
      <c r="D14" s="352"/>
      <c r="E14" s="34">
        <v>0</v>
      </c>
    </row>
    <row r="15" spans="1:92" ht="15.75" x14ac:dyDescent="0.2">
      <c r="A15" s="40"/>
      <c r="B15" s="34" t="s">
        <v>237</v>
      </c>
      <c r="C15" s="350" t="s">
        <v>237</v>
      </c>
      <c r="D15" s="351"/>
      <c r="E15" s="34">
        <v>0</v>
      </c>
    </row>
    <row r="16" spans="1:92" ht="15.75" x14ac:dyDescent="0.2">
      <c r="A16" s="39" t="s">
        <v>142</v>
      </c>
      <c r="B16" s="34" t="s">
        <v>7</v>
      </c>
      <c r="C16" s="350" t="s">
        <v>7</v>
      </c>
      <c r="D16" s="352"/>
      <c r="E16" s="34">
        <v>0</v>
      </c>
    </row>
    <row r="17" spans="1:10" ht="15.6" x14ac:dyDescent="0.3">
      <c r="A17" s="43"/>
      <c r="B17" s="43"/>
      <c r="C17" s="43"/>
      <c r="D17" s="43"/>
      <c r="E17" s="43">
        <v>0</v>
      </c>
    </row>
    <row r="18" spans="1:10" ht="15.6" x14ac:dyDescent="0.3">
      <c r="A18" s="44"/>
      <c r="B18" s="45"/>
      <c r="C18" s="45"/>
      <c r="D18" s="46"/>
      <c r="E18" s="45"/>
    </row>
    <row r="19" spans="1:10" ht="15.75" x14ac:dyDescent="0.25">
      <c r="A19" s="44" t="s">
        <v>239</v>
      </c>
      <c r="B19" s="45"/>
      <c r="C19" s="47"/>
      <c r="D19" s="46"/>
      <c r="E19" s="47" t="s">
        <v>249</v>
      </c>
    </row>
    <row r="20" spans="1:10" ht="15.75" x14ac:dyDescent="0.25">
      <c r="A20" s="45"/>
      <c r="B20" s="45"/>
      <c r="C20" s="48" t="s">
        <v>31</v>
      </c>
      <c r="D20" s="48"/>
      <c r="E20" s="48" t="s">
        <v>38</v>
      </c>
    </row>
    <row r="21" spans="1:10" ht="15.75" x14ac:dyDescent="0.25">
      <c r="A21" s="44" t="s">
        <v>250</v>
      </c>
      <c r="B21" s="45"/>
      <c r="C21" s="47"/>
      <c r="D21" s="46"/>
      <c r="E21" s="47" t="s">
        <v>251</v>
      </c>
    </row>
    <row r="22" spans="1:10" ht="15.75" x14ac:dyDescent="0.25">
      <c r="A22" s="44" t="s">
        <v>175</v>
      </c>
      <c r="B22" s="45"/>
      <c r="C22" s="48" t="s">
        <v>31</v>
      </c>
      <c r="D22" s="48"/>
      <c r="E22" s="48" t="s">
        <v>38</v>
      </c>
      <c r="J22" s="1">
        <v>0</v>
      </c>
    </row>
    <row r="23" spans="1:10" ht="15.75" x14ac:dyDescent="0.25">
      <c r="A23" s="49" t="s">
        <v>87</v>
      </c>
      <c r="B23" s="45"/>
      <c r="C23" s="45"/>
      <c r="D23" s="45"/>
      <c r="E23" s="45"/>
    </row>
    <row r="24" spans="1:10" ht="23.25" customHeight="1" x14ac:dyDescent="0.25">
      <c r="A24" s="45" t="s">
        <v>788</v>
      </c>
      <c r="B24" s="45"/>
      <c r="C24" s="45"/>
      <c r="D24" s="45"/>
      <c r="E24" s="45"/>
    </row>
    <row r="30" spans="1:10" ht="13.15" x14ac:dyDescent="0.25">
      <c r="E30" s="1">
        <v>0</v>
      </c>
    </row>
    <row r="31" spans="1:10" ht="13.15" x14ac:dyDescent="0.25">
      <c r="E31" s="1">
        <v>0</v>
      </c>
    </row>
    <row r="32" spans="1:10" ht="13.15" x14ac:dyDescent="0.25">
      <c r="E32" s="1">
        <v>0</v>
      </c>
    </row>
    <row r="35" spans="5:10" ht="13.15" x14ac:dyDescent="0.25">
      <c r="E35" s="1">
        <v>0</v>
      </c>
    </row>
    <row r="36" spans="5:10" ht="13.15" x14ac:dyDescent="0.25">
      <c r="E36" s="1">
        <v>0</v>
      </c>
    </row>
    <row r="39" spans="5:10" ht="13.15" x14ac:dyDescent="0.25">
      <c r="E39" s="1">
        <v>0</v>
      </c>
    </row>
    <row r="40" spans="5:10" ht="13.15" x14ac:dyDescent="0.25">
      <c r="E40" s="1">
        <v>0</v>
      </c>
    </row>
    <row r="44" spans="5:10" ht="13.15" x14ac:dyDescent="0.25">
      <c r="E44" s="1">
        <v>0</v>
      </c>
    </row>
    <row r="45" spans="5:10" ht="13.15" x14ac:dyDescent="0.25">
      <c r="E45" s="1">
        <v>0</v>
      </c>
    </row>
    <row r="46" spans="5:10" ht="13.15" x14ac:dyDescent="0.25">
      <c r="E46" s="1">
        <v>0</v>
      </c>
    </row>
    <row r="47" spans="5:10" ht="13.15" x14ac:dyDescent="0.25">
      <c r="J47" s="1">
        <v>0</v>
      </c>
    </row>
    <row r="48" spans="5:10" ht="13.15" x14ac:dyDescent="0.25">
      <c r="E48" s="1">
        <v>0</v>
      </c>
    </row>
    <row r="49" spans="5:10" ht="13.15" x14ac:dyDescent="0.25">
      <c r="E49" s="1">
        <v>0</v>
      </c>
    </row>
    <row r="50" spans="5:10" ht="13.15" x14ac:dyDescent="0.25">
      <c r="J50" s="1">
        <v>0</v>
      </c>
    </row>
    <row r="51" spans="5:10" ht="13.15" x14ac:dyDescent="0.25">
      <c r="E51" s="1">
        <v>0</v>
      </c>
    </row>
    <row r="52" spans="5:10" ht="13.15" x14ac:dyDescent="0.25">
      <c r="E52" s="1">
        <v>0</v>
      </c>
    </row>
    <row r="53" spans="5:10" ht="13.15" x14ac:dyDescent="0.25">
      <c r="J53" s="1">
        <v>0</v>
      </c>
    </row>
    <row r="62" spans="5:10" x14ac:dyDescent="0.2">
      <c r="J62" s="1">
        <v>0</v>
      </c>
    </row>
  </sheetData>
  <mergeCells count="14">
    <mergeCell ref="C7:D7"/>
    <mergeCell ref="A1:E1"/>
    <mergeCell ref="A2:E2"/>
    <mergeCell ref="C4:D4"/>
    <mergeCell ref="C5:D5"/>
    <mergeCell ref="C6:D6"/>
    <mergeCell ref="C12:D12"/>
    <mergeCell ref="C14:D14"/>
    <mergeCell ref="C15:D15"/>
    <mergeCell ref="C16:D16"/>
    <mergeCell ref="C8:D8"/>
    <mergeCell ref="C9:D9"/>
    <mergeCell ref="C10:D10"/>
    <mergeCell ref="C11:D11"/>
  </mergeCells>
  <pageMargins left="0.9055118110236221" right="0.47244094488188981" top="0.6692913385826772" bottom="0.74803149606299213" header="0.31496062992125984" footer="0.31496062992125984"/>
  <pageSetup paperSize="256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7"/>
  <sheetViews>
    <sheetView topLeftCell="A28" workbookViewId="0">
      <selection activeCell="A4" sqref="A1:XFD1048576"/>
    </sheetView>
  </sheetViews>
  <sheetFormatPr defaultColWidth="0.85546875" defaultRowHeight="12" x14ac:dyDescent="0.2"/>
  <cols>
    <col min="1" max="64" width="0.85546875" style="210"/>
    <col min="65" max="65" width="2" style="210" customWidth="1"/>
    <col min="66" max="320" width="0.85546875" style="210"/>
    <col min="321" max="321" width="2" style="210" customWidth="1"/>
    <col min="322" max="576" width="0.85546875" style="210"/>
    <col min="577" max="577" width="2" style="210" customWidth="1"/>
    <col min="578" max="832" width="0.85546875" style="210"/>
    <col min="833" max="833" width="2" style="210" customWidth="1"/>
    <col min="834" max="1088" width="0.85546875" style="210"/>
    <col min="1089" max="1089" width="2" style="210" customWidth="1"/>
    <col min="1090" max="1344" width="0.85546875" style="210"/>
    <col min="1345" max="1345" width="2" style="210" customWidth="1"/>
    <col min="1346" max="1600" width="0.85546875" style="210"/>
    <col min="1601" max="1601" width="2" style="210" customWidth="1"/>
    <col min="1602" max="1856" width="0.85546875" style="210"/>
    <col min="1857" max="1857" width="2" style="210" customWidth="1"/>
    <col min="1858" max="2112" width="0.85546875" style="210"/>
    <col min="2113" max="2113" width="2" style="210" customWidth="1"/>
    <col min="2114" max="2368" width="0.85546875" style="210"/>
    <col min="2369" max="2369" width="2" style="210" customWidth="1"/>
    <col min="2370" max="2624" width="0.85546875" style="210"/>
    <col min="2625" max="2625" width="2" style="210" customWidth="1"/>
    <col min="2626" max="2880" width="0.85546875" style="210"/>
    <col min="2881" max="2881" width="2" style="210" customWidth="1"/>
    <col min="2882" max="3136" width="0.85546875" style="210"/>
    <col min="3137" max="3137" width="2" style="210" customWidth="1"/>
    <col min="3138" max="3392" width="0.85546875" style="210"/>
    <col min="3393" max="3393" width="2" style="210" customWidth="1"/>
    <col min="3394" max="3648" width="0.85546875" style="210"/>
    <col min="3649" max="3649" width="2" style="210" customWidth="1"/>
    <col min="3650" max="3904" width="0.85546875" style="210"/>
    <col min="3905" max="3905" width="2" style="210" customWidth="1"/>
    <col min="3906" max="4160" width="0.85546875" style="210"/>
    <col min="4161" max="4161" width="2" style="210" customWidth="1"/>
    <col min="4162" max="4416" width="0.85546875" style="210"/>
    <col min="4417" max="4417" width="2" style="210" customWidth="1"/>
    <col min="4418" max="4672" width="0.85546875" style="210"/>
    <col min="4673" max="4673" width="2" style="210" customWidth="1"/>
    <col min="4674" max="4928" width="0.85546875" style="210"/>
    <col min="4929" max="4929" width="2" style="210" customWidth="1"/>
    <col min="4930" max="5184" width="0.85546875" style="210"/>
    <col min="5185" max="5185" width="2" style="210" customWidth="1"/>
    <col min="5186" max="5440" width="0.85546875" style="210"/>
    <col min="5441" max="5441" width="2" style="210" customWidth="1"/>
    <col min="5442" max="5696" width="0.85546875" style="210"/>
    <col min="5697" max="5697" width="2" style="210" customWidth="1"/>
    <col min="5698" max="5952" width="0.85546875" style="210"/>
    <col min="5953" max="5953" width="2" style="210" customWidth="1"/>
    <col min="5954" max="6208" width="0.85546875" style="210"/>
    <col min="6209" max="6209" width="2" style="210" customWidth="1"/>
    <col min="6210" max="6464" width="0.85546875" style="210"/>
    <col min="6465" max="6465" width="2" style="210" customWidth="1"/>
    <col min="6466" max="6720" width="0.85546875" style="210"/>
    <col min="6721" max="6721" width="2" style="210" customWidth="1"/>
    <col min="6722" max="6976" width="0.85546875" style="210"/>
    <col min="6977" max="6977" width="2" style="210" customWidth="1"/>
    <col min="6978" max="7232" width="0.85546875" style="210"/>
    <col min="7233" max="7233" width="2" style="210" customWidth="1"/>
    <col min="7234" max="7488" width="0.85546875" style="210"/>
    <col min="7489" max="7489" width="2" style="210" customWidth="1"/>
    <col min="7490" max="7744" width="0.85546875" style="210"/>
    <col min="7745" max="7745" width="2" style="210" customWidth="1"/>
    <col min="7746" max="8000" width="0.85546875" style="210"/>
    <col min="8001" max="8001" width="2" style="210" customWidth="1"/>
    <col min="8002" max="8256" width="0.85546875" style="210"/>
    <col min="8257" max="8257" width="2" style="210" customWidth="1"/>
    <col min="8258" max="8512" width="0.85546875" style="210"/>
    <col min="8513" max="8513" width="2" style="210" customWidth="1"/>
    <col min="8514" max="8768" width="0.85546875" style="210"/>
    <col min="8769" max="8769" width="2" style="210" customWidth="1"/>
    <col min="8770" max="9024" width="0.85546875" style="210"/>
    <col min="9025" max="9025" width="2" style="210" customWidth="1"/>
    <col min="9026" max="9280" width="0.85546875" style="210"/>
    <col min="9281" max="9281" width="2" style="210" customWidth="1"/>
    <col min="9282" max="9536" width="0.85546875" style="210"/>
    <col min="9537" max="9537" width="2" style="210" customWidth="1"/>
    <col min="9538" max="9792" width="0.85546875" style="210"/>
    <col min="9793" max="9793" width="2" style="210" customWidth="1"/>
    <col min="9794" max="10048" width="0.85546875" style="210"/>
    <col min="10049" max="10049" width="2" style="210" customWidth="1"/>
    <col min="10050" max="10304" width="0.85546875" style="210"/>
    <col min="10305" max="10305" width="2" style="210" customWidth="1"/>
    <col min="10306" max="10560" width="0.85546875" style="210"/>
    <col min="10561" max="10561" width="2" style="210" customWidth="1"/>
    <col min="10562" max="10816" width="0.85546875" style="210"/>
    <col min="10817" max="10817" width="2" style="210" customWidth="1"/>
    <col min="10818" max="11072" width="0.85546875" style="210"/>
    <col min="11073" max="11073" width="2" style="210" customWidth="1"/>
    <col min="11074" max="11328" width="0.85546875" style="210"/>
    <col min="11329" max="11329" width="2" style="210" customWidth="1"/>
    <col min="11330" max="11584" width="0.85546875" style="210"/>
    <col min="11585" max="11585" width="2" style="210" customWidth="1"/>
    <col min="11586" max="11840" width="0.85546875" style="210"/>
    <col min="11841" max="11841" width="2" style="210" customWidth="1"/>
    <col min="11842" max="12096" width="0.85546875" style="210"/>
    <col min="12097" max="12097" width="2" style="210" customWidth="1"/>
    <col min="12098" max="12352" width="0.85546875" style="210"/>
    <col min="12353" max="12353" width="2" style="210" customWidth="1"/>
    <col min="12354" max="12608" width="0.85546875" style="210"/>
    <col min="12609" max="12609" width="2" style="210" customWidth="1"/>
    <col min="12610" max="12864" width="0.85546875" style="210"/>
    <col min="12865" max="12865" width="2" style="210" customWidth="1"/>
    <col min="12866" max="13120" width="0.85546875" style="210"/>
    <col min="13121" max="13121" width="2" style="210" customWidth="1"/>
    <col min="13122" max="13376" width="0.85546875" style="210"/>
    <col min="13377" max="13377" width="2" style="210" customWidth="1"/>
    <col min="13378" max="13632" width="0.85546875" style="210"/>
    <col min="13633" max="13633" width="2" style="210" customWidth="1"/>
    <col min="13634" max="13888" width="0.85546875" style="210"/>
    <col min="13889" max="13889" width="2" style="210" customWidth="1"/>
    <col min="13890" max="14144" width="0.85546875" style="210"/>
    <col min="14145" max="14145" width="2" style="210" customWidth="1"/>
    <col min="14146" max="14400" width="0.85546875" style="210"/>
    <col min="14401" max="14401" width="2" style="210" customWidth="1"/>
    <col min="14402" max="14656" width="0.85546875" style="210"/>
    <col min="14657" max="14657" width="2" style="210" customWidth="1"/>
    <col min="14658" max="14912" width="0.85546875" style="210"/>
    <col min="14913" max="14913" width="2" style="210" customWidth="1"/>
    <col min="14914" max="15168" width="0.85546875" style="210"/>
    <col min="15169" max="15169" width="2" style="210" customWidth="1"/>
    <col min="15170" max="15424" width="0.85546875" style="210"/>
    <col min="15425" max="15425" width="2" style="210" customWidth="1"/>
    <col min="15426" max="15680" width="0.85546875" style="210"/>
    <col min="15681" max="15681" width="2" style="210" customWidth="1"/>
    <col min="15682" max="15936" width="0.85546875" style="210"/>
    <col min="15937" max="15937" width="2" style="210" customWidth="1"/>
    <col min="15938" max="16192" width="0.85546875" style="210"/>
    <col min="16193" max="16193" width="2" style="210" customWidth="1"/>
    <col min="16194" max="16384" width="0.85546875" style="210"/>
  </cols>
  <sheetData>
    <row r="1" spans="1:230" s="206" customFormat="1" ht="11.25" x14ac:dyDescent="0.2">
      <c r="EH1" s="206" t="s">
        <v>734</v>
      </c>
    </row>
    <row r="2" spans="1:230" s="206" customFormat="1" ht="13.5" customHeight="1" x14ac:dyDescent="0.2">
      <c r="EH2" s="375" t="s">
        <v>735</v>
      </c>
      <c r="EI2" s="375"/>
      <c r="EJ2" s="375"/>
      <c r="EK2" s="375"/>
      <c r="EL2" s="375"/>
      <c r="EM2" s="375"/>
      <c r="EN2" s="375"/>
      <c r="EO2" s="375"/>
      <c r="EP2" s="375"/>
      <c r="EQ2" s="375"/>
      <c r="ER2" s="375"/>
      <c r="ES2" s="375"/>
      <c r="ET2" s="375"/>
      <c r="EU2" s="375"/>
      <c r="EV2" s="375"/>
      <c r="EW2" s="375"/>
      <c r="EX2" s="375"/>
      <c r="EY2" s="375"/>
      <c r="EZ2" s="375"/>
      <c r="FA2" s="375"/>
      <c r="FB2" s="375"/>
      <c r="FC2" s="375"/>
      <c r="FD2" s="375"/>
      <c r="FE2" s="375"/>
      <c r="FF2" s="375"/>
      <c r="FG2" s="375"/>
      <c r="FH2" s="375"/>
      <c r="FI2" s="375"/>
      <c r="FJ2" s="375"/>
      <c r="FK2" s="375"/>
      <c r="FL2" s="375"/>
      <c r="FM2" s="375"/>
      <c r="FN2" s="375"/>
      <c r="FO2" s="375"/>
      <c r="FP2" s="375"/>
      <c r="FQ2" s="375"/>
      <c r="FR2" s="375"/>
      <c r="FS2" s="375"/>
      <c r="FT2" s="375"/>
      <c r="FU2" s="375"/>
      <c r="FV2" s="375"/>
      <c r="FW2" s="375"/>
      <c r="FX2" s="375"/>
      <c r="FY2" s="375"/>
      <c r="FZ2" s="375"/>
      <c r="GA2" s="375"/>
      <c r="GB2" s="375"/>
      <c r="GC2" s="375"/>
      <c r="GD2" s="375"/>
      <c r="GE2" s="375"/>
      <c r="GF2" s="375"/>
      <c r="GG2" s="375"/>
      <c r="GH2" s="375"/>
      <c r="GI2" s="375"/>
      <c r="GJ2" s="375"/>
      <c r="GK2" s="375"/>
      <c r="GL2" s="375"/>
      <c r="GM2" s="375"/>
      <c r="GN2" s="375"/>
      <c r="GO2" s="375"/>
      <c r="GP2" s="375"/>
      <c r="GQ2" s="375"/>
      <c r="GR2" s="375"/>
      <c r="GS2" s="375"/>
      <c r="GT2" s="375"/>
      <c r="GU2" s="375"/>
      <c r="GV2" s="375"/>
      <c r="GW2" s="375"/>
      <c r="GX2" s="375"/>
      <c r="GY2" s="375"/>
      <c r="GZ2" s="375"/>
      <c r="HA2" s="375"/>
      <c r="HB2" s="375"/>
      <c r="HC2" s="375"/>
      <c r="HD2" s="375"/>
      <c r="HE2" s="375"/>
      <c r="HF2" s="375"/>
      <c r="HG2" s="375"/>
      <c r="HH2" s="375"/>
      <c r="HI2" s="375"/>
      <c r="HJ2" s="375"/>
      <c r="HK2" s="375"/>
      <c r="HL2" s="375"/>
      <c r="HM2" s="375"/>
      <c r="HN2" s="375"/>
      <c r="HO2" s="375"/>
      <c r="HP2" s="375"/>
      <c r="HQ2" s="375"/>
      <c r="HR2" s="375"/>
      <c r="HS2" s="375"/>
      <c r="HT2" s="375"/>
      <c r="HU2" s="375"/>
      <c r="HV2" s="375"/>
    </row>
    <row r="3" spans="1:230" s="206" customFormat="1" ht="13.5" customHeight="1" x14ac:dyDescent="0.2">
      <c r="EH3" s="375"/>
      <c r="EI3" s="375"/>
      <c r="EJ3" s="375"/>
      <c r="EK3" s="375"/>
      <c r="EL3" s="375"/>
      <c r="EM3" s="375"/>
      <c r="EN3" s="375"/>
      <c r="EO3" s="375"/>
      <c r="EP3" s="375"/>
      <c r="EQ3" s="375"/>
      <c r="ER3" s="375"/>
      <c r="ES3" s="375"/>
      <c r="ET3" s="375"/>
      <c r="EU3" s="375"/>
      <c r="EV3" s="375"/>
      <c r="EW3" s="375"/>
      <c r="EX3" s="375"/>
      <c r="EY3" s="375"/>
      <c r="EZ3" s="375"/>
      <c r="FA3" s="375"/>
      <c r="FB3" s="375"/>
      <c r="FC3" s="375"/>
      <c r="FD3" s="375"/>
      <c r="FE3" s="375"/>
      <c r="FF3" s="375"/>
      <c r="FG3" s="375"/>
      <c r="FH3" s="375"/>
      <c r="FI3" s="375"/>
      <c r="FJ3" s="375"/>
      <c r="FK3" s="375"/>
      <c r="FL3" s="375"/>
      <c r="FM3" s="375"/>
      <c r="FN3" s="375"/>
      <c r="FO3" s="375"/>
      <c r="FP3" s="375"/>
      <c r="FQ3" s="375"/>
      <c r="FR3" s="375"/>
      <c r="FS3" s="375"/>
      <c r="FT3" s="375"/>
      <c r="FU3" s="375"/>
      <c r="FV3" s="375"/>
      <c r="FW3" s="375"/>
      <c r="FX3" s="375"/>
      <c r="FY3" s="375"/>
      <c r="FZ3" s="375"/>
      <c r="GA3" s="375"/>
      <c r="GB3" s="375"/>
      <c r="GC3" s="375"/>
      <c r="GD3" s="375"/>
      <c r="GE3" s="375"/>
      <c r="GF3" s="375"/>
      <c r="GG3" s="375"/>
      <c r="GH3" s="375"/>
      <c r="GI3" s="375"/>
      <c r="GJ3" s="375"/>
      <c r="GK3" s="375"/>
      <c r="GL3" s="375"/>
      <c r="GM3" s="375"/>
      <c r="GN3" s="375"/>
      <c r="GO3" s="375"/>
      <c r="GP3" s="375"/>
      <c r="GQ3" s="375"/>
      <c r="GR3" s="375"/>
      <c r="GS3" s="375"/>
      <c r="GT3" s="375"/>
      <c r="GU3" s="375"/>
      <c r="GV3" s="375"/>
      <c r="GW3" s="375"/>
      <c r="GX3" s="375"/>
      <c r="GY3" s="375"/>
      <c r="GZ3" s="375"/>
      <c r="HA3" s="375"/>
      <c r="HB3" s="375"/>
      <c r="HC3" s="375"/>
      <c r="HD3" s="375"/>
      <c r="HE3" s="375"/>
      <c r="HF3" s="375"/>
      <c r="HG3" s="375"/>
      <c r="HH3" s="375"/>
      <c r="HI3" s="375"/>
      <c r="HJ3" s="375"/>
      <c r="HK3" s="375"/>
      <c r="HL3" s="375"/>
      <c r="HM3" s="375"/>
      <c r="HN3" s="375"/>
      <c r="HO3" s="375"/>
      <c r="HP3" s="375"/>
      <c r="HQ3" s="375"/>
      <c r="HR3" s="375"/>
      <c r="HS3" s="375"/>
      <c r="HT3" s="375"/>
      <c r="HU3" s="375"/>
      <c r="HV3" s="375"/>
    </row>
    <row r="4" spans="1:230" s="206" customFormat="1" ht="13.5" customHeight="1" x14ac:dyDescent="0.2">
      <c r="EH4" s="375"/>
      <c r="EI4" s="375"/>
      <c r="EJ4" s="375"/>
      <c r="EK4" s="375"/>
      <c r="EL4" s="375"/>
      <c r="EM4" s="375"/>
      <c r="EN4" s="375"/>
      <c r="EO4" s="375"/>
      <c r="EP4" s="375"/>
      <c r="EQ4" s="375"/>
      <c r="ER4" s="375"/>
      <c r="ES4" s="375"/>
      <c r="ET4" s="375"/>
      <c r="EU4" s="375"/>
      <c r="EV4" s="375"/>
      <c r="EW4" s="375"/>
      <c r="EX4" s="375"/>
      <c r="EY4" s="375"/>
      <c r="EZ4" s="375"/>
      <c r="FA4" s="375"/>
      <c r="FB4" s="375"/>
      <c r="FC4" s="375"/>
      <c r="FD4" s="375"/>
      <c r="FE4" s="375"/>
      <c r="FF4" s="375"/>
      <c r="FG4" s="375"/>
      <c r="FH4" s="375"/>
      <c r="FI4" s="375"/>
      <c r="FJ4" s="375"/>
      <c r="FK4" s="375"/>
      <c r="FL4" s="375"/>
      <c r="FM4" s="375"/>
      <c r="FN4" s="375"/>
      <c r="FO4" s="375"/>
      <c r="FP4" s="375"/>
      <c r="FQ4" s="375"/>
      <c r="FR4" s="375"/>
      <c r="FS4" s="375"/>
      <c r="FT4" s="375"/>
      <c r="FU4" s="375"/>
      <c r="FV4" s="375"/>
      <c r="FW4" s="375"/>
      <c r="FX4" s="375"/>
      <c r="FY4" s="375"/>
      <c r="FZ4" s="375"/>
      <c r="GA4" s="375"/>
      <c r="GB4" s="375"/>
      <c r="GC4" s="375"/>
      <c r="GD4" s="375"/>
      <c r="GE4" s="375"/>
      <c r="GF4" s="375"/>
      <c r="GG4" s="375"/>
      <c r="GH4" s="375"/>
      <c r="GI4" s="375"/>
      <c r="GJ4" s="375"/>
      <c r="GK4" s="375"/>
      <c r="GL4" s="375"/>
      <c r="GM4" s="375"/>
      <c r="GN4" s="375"/>
      <c r="GO4" s="375"/>
      <c r="GP4" s="375"/>
      <c r="GQ4" s="375"/>
      <c r="GR4" s="375"/>
      <c r="GS4" s="375"/>
      <c r="GT4" s="375"/>
      <c r="GU4" s="375"/>
      <c r="GV4" s="375"/>
      <c r="GW4" s="375"/>
      <c r="GX4" s="375"/>
      <c r="GY4" s="375"/>
      <c r="GZ4" s="375"/>
      <c r="HA4" s="375"/>
      <c r="HB4" s="375"/>
      <c r="HC4" s="375"/>
      <c r="HD4" s="375"/>
      <c r="HE4" s="375"/>
      <c r="HF4" s="375"/>
      <c r="HG4" s="375"/>
      <c r="HH4" s="375"/>
      <c r="HI4" s="375"/>
      <c r="HJ4" s="375"/>
      <c r="HK4" s="375"/>
      <c r="HL4" s="375"/>
      <c r="HM4" s="375"/>
      <c r="HN4" s="375"/>
      <c r="HO4" s="375"/>
      <c r="HP4" s="375"/>
      <c r="HQ4" s="375"/>
      <c r="HR4" s="375"/>
      <c r="HS4" s="375"/>
      <c r="HT4" s="375"/>
      <c r="HU4" s="375"/>
      <c r="HV4" s="375"/>
    </row>
    <row r="5" spans="1:230" s="206" customFormat="1" ht="13.5" customHeight="1" x14ac:dyDescent="0.2">
      <c r="EH5" s="375"/>
      <c r="EI5" s="375"/>
      <c r="EJ5" s="375"/>
      <c r="EK5" s="375"/>
      <c r="EL5" s="375"/>
      <c r="EM5" s="375"/>
      <c r="EN5" s="375"/>
      <c r="EO5" s="375"/>
      <c r="EP5" s="375"/>
      <c r="EQ5" s="375"/>
      <c r="ER5" s="375"/>
      <c r="ES5" s="375"/>
      <c r="ET5" s="375"/>
      <c r="EU5" s="375"/>
      <c r="EV5" s="375"/>
      <c r="EW5" s="375"/>
      <c r="EX5" s="375"/>
      <c r="EY5" s="375"/>
      <c r="EZ5" s="375"/>
      <c r="FA5" s="375"/>
      <c r="FB5" s="375"/>
      <c r="FC5" s="375"/>
      <c r="FD5" s="375"/>
      <c r="FE5" s="375"/>
      <c r="FF5" s="375"/>
      <c r="FG5" s="375"/>
      <c r="FH5" s="375"/>
      <c r="FI5" s="375"/>
      <c r="FJ5" s="375"/>
      <c r="FK5" s="375"/>
      <c r="FL5" s="375"/>
      <c r="FM5" s="375"/>
      <c r="FN5" s="375"/>
      <c r="FO5" s="375"/>
      <c r="FP5" s="375"/>
      <c r="FQ5" s="375"/>
      <c r="FR5" s="375"/>
      <c r="FS5" s="375"/>
      <c r="FT5" s="375"/>
      <c r="FU5" s="375"/>
      <c r="FV5" s="375"/>
      <c r="FW5" s="375"/>
      <c r="FX5" s="375"/>
      <c r="FY5" s="375"/>
      <c r="FZ5" s="375"/>
      <c r="GA5" s="375"/>
      <c r="GB5" s="375"/>
      <c r="GC5" s="375"/>
      <c r="GD5" s="375"/>
      <c r="GE5" s="375"/>
      <c r="GF5" s="375"/>
      <c r="GG5" s="375"/>
      <c r="GH5" s="375"/>
      <c r="GI5" s="375"/>
      <c r="GJ5" s="375"/>
      <c r="GK5" s="375"/>
      <c r="GL5" s="375"/>
      <c r="GM5" s="375"/>
      <c r="GN5" s="375"/>
      <c r="GO5" s="375"/>
      <c r="GP5" s="375"/>
      <c r="GQ5" s="375"/>
      <c r="GR5" s="375"/>
      <c r="GS5" s="375"/>
      <c r="GT5" s="375"/>
      <c r="GU5" s="375"/>
      <c r="GV5" s="375"/>
      <c r="GW5" s="375"/>
      <c r="GX5" s="375"/>
      <c r="GY5" s="375"/>
      <c r="GZ5" s="375"/>
      <c r="HA5" s="375"/>
      <c r="HB5" s="375"/>
      <c r="HC5" s="375"/>
      <c r="HD5" s="375"/>
      <c r="HE5" s="375"/>
      <c r="HF5" s="375"/>
      <c r="HG5" s="375"/>
      <c r="HH5" s="375"/>
      <c r="HI5" s="375"/>
      <c r="HJ5" s="375"/>
      <c r="HK5" s="375"/>
      <c r="HL5" s="375"/>
      <c r="HM5" s="375"/>
      <c r="HN5" s="375"/>
      <c r="HO5" s="375"/>
      <c r="HP5" s="375"/>
      <c r="HQ5" s="375"/>
      <c r="HR5" s="375"/>
      <c r="HS5" s="375"/>
      <c r="HT5" s="375"/>
      <c r="HU5" s="375"/>
      <c r="HV5" s="375"/>
    </row>
    <row r="6" spans="1:230" s="207" customFormat="1" ht="9" customHeight="1" x14ac:dyDescent="0.25"/>
    <row r="7" spans="1:230" s="207" customFormat="1" x14ac:dyDescent="0.2">
      <c r="DR7" s="376" t="s">
        <v>30</v>
      </c>
      <c r="DS7" s="376"/>
      <c r="DT7" s="376"/>
      <c r="DU7" s="376"/>
      <c r="DV7" s="376"/>
      <c r="DW7" s="376"/>
      <c r="DX7" s="376"/>
      <c r="DY7" s="376"/>
      <c r="DZ7" s="376"/>
      <c r="EA7" s="376"/>
      <c r="EB7" s="376"/>
      <c r="EC7" s="376"/>
      <c r="ED7" s="376"/>
      <c r="EE7" s="376"/>
      <c r="EF7" s="376"/>
      <c r="EG7" s="376"/>
      <c r="EH7" s="376"/>
      <c r="EI7" s="376"/>
      <c r="EJ7" s="376"/>
      <c r="EK7" s="376"/>
      <c r="EL7" s="376"/>
      <c r="EM7" s="376"/>
      <c r="EN7" s="376"/>
      <c r="EO7" s="376"/>
      <c r="EP7" s="376"/>
      <c r="EQ7" s="376"/>
      <c r="ER7" s="376"/>
      <c r="ES7" s="376"/>
      <c r="ET7" s="376"/>
      <c r="EU7" s="376"/>
      <c r="EV7" s="376"/>
      <c r="EW7" s="376"/>
      <c r="EX7" s="376"/>
      <c r="EY7" s="376"/>
      <c r="EZ7" s="376"/>
      <c r="FA7" s="376"/>
      <c r="FB7" s="376"/>
      <c r="FC7" s="376"/>
      <c r="FD7" s="376"/>
      <c r="FE7" s="376"/>
      <c r="FF7" s="376"/>
      <c r="FG7" s="376"/>
      <c r="FH7" s="376"/>
      <c r="FI7" s="376"/>
      <c r="FJ7" s="376"/>
      <c r="FK7" s="376"/>
      <c r="FL7" s="376"/>
      <c r="FM7" s="376"/>
      <c r="FN7" s="376"/>
      <c r="FO7" s="376"/>
      <c r="FP7" s="376"/>
      <c r="FQ7" s="376"/>
      <c r="FR7" s="376"/>
      <c r="FS7" s="376"/>
      <c r="FT7" s="376"/>
      <c r="FU7" s="376"/>
      <c r="FV7" s="376"/>
      <c r="FW7" s="376"/>
      <c r="FX7" s="376"/>
      <c r="FY7" s="376"/>
      <c r="FZ7" s="376"/>
      <c r="GA7" s="376"/>
      <c r="GB7" s="376"/>
      <c r="GC7" s="376"/>
      <c r="GD7" s="376"/>
      <c r="GE7" s="376"/>
      <c r="GF7" s="376"/>
      <c r="GG7" s="376"/>
      <c r="GH7" s="376"/>
      <c r="GI7" s="376"/>
      <c r="GJ7" s="376"/>
      <c r="GK7" s="376"/>
      <c r="GL7" s="376"/>
      <c r="GM7" s="376"/>
      <c r="GN7" s="376"/>
      <c r="GO7" s="376"/>
      <c r="GP7" s="376"/>
      <c r="GQ7" s="376"/>
      <c r="GR7" s="376"/>
      <c r="GS7" s="376"/>
      <c r="GT7" s="376"/>
      <c r="GU7" s="376"/>
      <c r="GV7" s="376"/>
      <c r="GW7" s="376"/>
      <c r="GX7" s="376"/>
      <c r="GY7" s="376"/>
      <c r="GZ7" s="376"/>
      <c r="HA7" s="376"/>
      <c r="HB7" s="376"/>
      <c r="HC7" s="376"/>
      <c r="HD7" s="376"/>
      <c r="HE7" s="376"/>
      <c r="HF7" s="376"/>
      <c r="HG7" s="376"/>
      <c r="HH7" s="376"/>
      <c r="HI7" s="376"/>
      <c r="HJ7" s="376"/>
      <c r="HK7" s="376"/>
      <c r="HL7" s="376"/>
      <c r="HM7" s="376"/>
      <c r="HN7" s="376"/>
      <c r="HO7" s="376"/>
      <c r="HP7" s="376"/>
      <c r="HQ7" s="376"/>
      <c r="HR7" s="376"/>
      <c r="HS7" s="376"/>
      <c r="HT7" s="376"/>
      <c r="HU7" s="376"/>
      <c r="HV7" s="376"/>
    </row>
    <row r="8" spans="1:230" s="207" customFormat="1" x14ac:dyDescent="0.2">
      <c r="DR8" s="377" t="s">
        <v>736</v>
      </c>
      <c r="DS8" s="377"/>
      <c r="DT8" s="377"/>
      <c r="DU8" s="377"/>
      <c r="DV8" s="377"/>
      <c r="DW8" s="377"/>
      <c r="DX8" s="377"/>
      <c r="DY8" s="377"/>
      <c r="DZ8" s="377"/>
      <c r="EA8" s="377"/>
      <c r="EB8" s="377"/>
      <c r="EC8" s="377"/>
      <c r="ED8" s="377"/>
      <c r="EE8" s="377"/>
      <c r="EF8" s="377"/>
      <c r="EG8" s="377"/>
      <c r="EH8" s="377"/>
      <c r="EI8" s="377"/>
      <c r="EJ8" s="377"/>
      <c r="EK8" s="377"/>
      <c r="EL8" s="377"/>
      <c r="EM8" s="377"/>
      <c r="EN8" s="377"/>
      <c r="EO8" s="377"/>
      <c r="EP8" s="377"/>
      <c r="EQ8" s="377"/>
      <c r="ER8" s="377"/>
      <c r="ES8" s="377"/>
      <c r="ET8" s="377"/>
      <c r="EU8" s="377"/>
      <c r="EV8" s="377"/>
      <c r="EW8" s="377"/>
      <c r="EX8" s="377"/>
      <c r="EY8" s="377"/>
      <c r="EZ8" s="377"/>
      <c r="FA8" s="377"/>
      <c r="FB8" s="377"/>
      <c r="FC8" s="377"/>
      <c r="FD8" s="377"/>
      <c r="FE8" s="377"/>
      <c r="FF8" s="377"/>
      <c r="FG8" s="377"/>
      <c r="FH8" s="377"/>
      <c r="FI8" s="377"/>
      <c r="FJ8" s="377"/>
      <c r="FK8" s="377"/>
      <c r="FL8" s="377"/>
      <c r="FM8" s="377"/>
      <c r="FN8" s="377"/>
      <c r="FO8" s="377"/>
      <c r="FP8" s="377"/>
      <c r="FQ8" s="377"/>
      <c r="FR8" s="377"/>
      <c r="FS8" s="377"/>
      <c r="FT8" s="377"/>
      <c r="FU8" s="377"/>
      <c r="FV8" s="377"/>
      <c r="FW8" s="377"/>
      <c r="FX8" s="377"/>
      <c r="FY8" s="377"/>
      <c r="FZ8" s="377"/>
      <c r="GA8" s="377"/>
      <c r="GB8" s="377"/>
      <c r="GC8" s="377"/>
      <c r="GD8" s="377"/>
      <c r="GE8" s="377"/>
      <c r="GF8" s="377"/>
      <c r="GG8" s="377"/>
      <c r="GH8" s="377"/>
      <c r="GI8" s="377"/>
      <c r="GJ8" s="377"/>
      <c r="GK8" s="377"/>
      <c r="GL8" s="377"/>
      <c r="GM8" s="377"/>
      <c r="GN8" s="377"/>
      <c r="GO8" s="377"/>
      <c r="GP8" s="377"/>
      <c r="GQ8" s="377"/>
      <c r="GR8" s="377"/>
      <c r="GS8" s="377"/>
      <c r="GT8" s="377"/>
      <c r="GU8" s="377"/>
      <c r="GV8" s="377"/>
      <c r="GW8" s="377"/>
      <c r="GX8" s="377"/>
      <c r="GY8" s="377"/>
      <c r="GZ8" s="377"/>
      <c r="HA8" s="377"/>
      <c r="HB8" s="377"/>
      <c r="HC8" s="377"/>
      <c r="HD8" s="377"/>
      <c r="HE8" s="377"/>
      <c r="HF8" s="377"/>
      <c r="HG8" s="377"/>
      <c r="HH8" s="377"/>
      <c r="HI8" s="377"/>
      <c r="HJ8" s="377"/>
      <c r="HK8" s="377"/>
      <c r="HL8" s="377"/>
      <c r="HM8" s="377"/>
      <c r="HN8" s="377"/>
      <c r="HO8" s="377"/>
      <c r="HP8" s="377"/>
      <c r="HQ8" s="377"/>
      <c r="HR8" s="377"/>
      <c r="HS8" s="377"/>
      <c r="HT8" s="377"/>
      <c r="HU8" s="377"/>
      <c r="HV8" s="377"/>
    </row>
    <row r="9" spans="1:230" s="208" customFormat="1" ht="11.25" x14ac:dyDescent="0.25">
      <c r="DR9" s="378" t="s">
        <v>737</v>
      </c>
      <c r="DS9" s="378"/>
      <c r="DT9" s="378"/>
      <c r="DU9" s="378"/>
      <c r="DV9" s="378"/>
      <c r="DW9" s="378"/>
      <c r="DX9" s="378"/>
      <c r="DY9" s="378"/>
      <c r="DZ9" s="378"/>
      <c r="EA9" s="378"/>
      <c r="EB9" s="378"/>
      <c r="EC9" s="378"/>
      <c r="ED9" s="378"/>
      <c r="EE9" s="378"/>
      <c r="EF9" s="378"/>
      <c r="EG9" s="378"/>
      <c r="EH9" s="378"/>
      <c r="EI9" s="378"/>
      <c r="EJ9" s="378"/>
      <c r="EK9" s="378"/>
      <c r="EL9" s="378"/>
      <c r="EM9" s="378"/>
      <c r="EN9" s="378"/>
      <c r="EO9" s="378"/>
      <c r="EP9" s="378"/>
      <c r="EQ9" s="378"/>
      <c r="ER9" s="378"/>
      <c r="ES9" s="378"/>
      <c r="ET9" s="378"/>
      <c r="EU9" s="378"/>
      <c r="EV9" s="378"/>
      <c r="EW9" s="378"/>
      <c r="EX9" s="378"/>
      <c r="EY9" s="378"/>
      <c r="EZ9" s="378"/>
      <c r="FA9" s="378"/>
      <c r="FB9" s="378"/>
      <c r="FC9" s="378"/>
      <c r="FD9" s="378"/>
      <c r="FE9" s="378"/>
      <c r="FF9" s="378"/>
      <c r="FG9" s="378"/>
      <c r="FH9" s="378"/>
      <c r="FI9" s="378"/>
      <c r="FJ9" s="378"/>
      <c r="FK9" s="378"/>
      <c r="FL9" s="378"/>
      <c r="FM9" s="378"/>
      <c r="FN9" s="378"/>
      <c r="FO9" s="378"/>
      <c r="FP9" s="378"/>
      <c r="FQ9" s="378"/>
      <c r="FR9" s="378"/>
      <c r="FS9" s="378"/>
      <c r="FT9" s="378"/>
      <c r="FU9" s="378"/>
      <c r="FV9" s="378"/>
      <c r="FW9" s="378"/>
      <c r="FX9" s="378"/>
      <c r="FY9" s="378"/>
      <c r="FZ9" s="378"/>
      <c r="GA9" s="378"/>
      <c r="GB9" s="378"/>
      <c r="GC9" s="378"/>
      <c r="GD9" s="378"/>
      <c r="GE9" s="378"/>
      <c r="GF9" s="378"/>
      <c r="GG9" s="378"/>
      <c r="GH9" s="378"/>
      <c r="GI9" s="378"/>
      <c r="GJ9" s="378"/>
      <c r="GK9" s="378"/>
      <c r="GL9" s="378"/>
      <c r="GM9" s="378"/>
      <c r="GN9" s="378"/>
      <c r="GO9" s="378"/>
      <c r="GP9" s="378"/>
      <c r="GQ9" s="378"/>
      <c r="GR9" s="378"/>
      <c r="GS9" s="378"/>
      <c r="GT9" s="378"/>
      <c r="GU9" s="378"/>
      <c r="GV9" s="378"/>
      <c r="GW9" s="378"/>
      <c r="GX9" s="378"/>
      <c r="GY9" s="378"/>
      <c r="GZ9" s="378"/>
      <c r="HA9" s="378"/>
      <c r="HB9" s="378"/>
      <c r="HC9" s="378"/>
      <c r="HD9" s="378"/>
      <c r="HE9" s="378"/>
      <c r="HF9" s="378"/>
      <c r="HG9" s="378"/>
      <c r="HH9" s="378"/>
      <c r="HI9" s="378"/>
      <c r="HJ9" s="378"/>
      <c r="HK9" s="378"/>
      <c r="HL9" s="378"/>
      <c r="HM9" s="378"/>
      <c r="HN9" s="378"/>
      <c r="HO9" s="378"/>
      <c r="HP9" s="378"/>
      <c r="HQ9" s="378"/>
      <c r="HR9" s="378"/>
      <c r="HS9" s="378"/>
      <c r="HT9" s="378"/>
      <c r="HU9" s="378"/>
      <c r="HV9" s="378"/>
    </row>
    <row r="10" spans="1:230" s="207" customFormat="1" x14ac:dyDescent="0.2">
      <c r="DR10" s="377" t="s">
        <v>191</v>
      </c>
      <c r="DS10" s="377"/>
      <c r="DT10" s="377"/>
      <c r="DU10" s="377"/>
      <c r="DV10" s="377"/>
      <c r="DW10" s="377"/>
      <c r="DX10" s="377"/>
      <c r="DY10" s="377"/>
      <c r="DZ10" s="377"/>
      <c r="EA10" s="377"/>
      <c r="EB10" s="377"/>
      <c r="EC10" s="377"/>
      <c r="ED10" s="377"/>
      <c r="EE10" s="377"/>
      <c r="EF10" s="377"/>
      <c r="EG10" s="377"/>
      <c r="EH10" s="377"/>
      <c r="EI10" s="377"/>
      <c r="EJ10" s="377"/>
      <c r="EK10" s="377"/>
      <c r="EL10" s="377"/>
      <c r="EM10" s="377"/>
      <c r="EN10" s="377"/>
      <c r="EO10" s="377"/>
      <c r="EP10" s="377"/>
      <c r="EQ10" s="377"/>
      <c r="ER10" s="377"/>
      <c r="ES10" s="377"/>
      <c r="ET10" s="377"/>
      <c r="EU10" s="377"/>
      <c r="EV10" s="377"/>
      <c r="EW10" s="377"/>
      <c r="EX10" s="377"/>
      <c r="EY10" s="377"/>
      <c r="EZ10" s="377"/>
      <c r="FA10" s="377"/>
      <c r="FB10" s="377"/>
      <c r="FC10" s="377"/>
      <c r="FD10" s="377"/>
      <c r="FE10" s="377"/>
      <c r="FF10" s="377"/>
      <c r="FG10" s="377"/>
      <c r="FH10" s="377"/>
      <c r="FI10" s="377"/>
      <c r="FJ10" s="377"/>
      <c r="FK10" s="377"/>
      <c r="FL10" s="377"/>
      <c r="FM10" s="377"/>
      <c r="FN10" s="377"/>
      <c r="FO10" s="377"/>
      <c r="FP10" s="377"/>
      <c r="FQ10" s="377"/>
      <c r="FR10" s="377"/>
      <c r="FS10" s="377"/>
      <c r="FT10" s="377"/>
      <c r="FU10" s="377"/>
      <c r="FV10" s="377"/>
      <c r="FW10" s="377"/>
      <c r="FX10" s="377"/>
      <c r="FY10" s="377"/>
      <c r="FZ10" s="377"/>
      <c r="GA10" s="377"/>
      <c r="GB10" s="377"/>
      <c r="GC10" s="377"/>
      <c r="GD10" s="377"/>
      <c r="GE10" s="377"/>
      <c r="GF10" s="377"/>
      <c r="GG10" s="377"/>
      <c r="GH10" s="377"/>
      <c r="GI10" s="377"/>
      <c r="GJ10" s="377"/>
      <c r="GK10" s="377"/>
      <c r="GL10" s="377"/>
      <c r="GM10" s="377"/>
      <c r="GN10" s="377"/>
      <c r="GO10" s="377"/>
      <c r="GP10" s="377"/>
      <c r="GQ10" s="377"/>
      <c r="GR10" s="377"/>
      <c r="GS10" s="377"/>
      <c r="GT10" s="377"/>
      <c r="GU10" s="377"/>
      <c r="GV10" s="377"/>
      <c r="GW10" s="377"/>
      <c r="GX10" s="377"/>
      <c r="GY10" s="377"/>
      <c r="GZ10" s="377"/>
      <c r="HA10" s="377"/>
      <c r="HB10" s="377"/>
      <c r="HC10" s="377"/>
      <c r="HD10" s="377"/>
      <c r="HE10" s="377"/>
      <c r="HF10" s="377"/>
      <c r="HG10" s="377"/>
      <c r="HH10" s="377"/>
      <c r="HI10" s="377"/>
      <c r="HJ10" s="377"/>
      <c r="HK10" s="377"/>
      <c r="HL10" s="377"/>
      <c r="HM10" s="377"/>
      <c r="HN10" s="377"/>
      <c r="HO10" s="377"/>
      <c r="HP10" s="377"/>
      <c r="HQ10" s="377"/>
      <c r="HR10" s="377"/>
      <c r="HS10" s="377"/>
      <c r="HT10" s="377"/>
      <c r="HU10" s="377"/>
      <c r="HV10" s="377"/>
    </row>
    <row r="11" spans="1:230" s="208" customFormat="1" ht="11.25" x14ac:dyDescent="0.25">
      <c r="DR11" s="378" t="s">
        <v>738</v>
      </c>
      <c r="DS11" s="378"/>
      <c r="DT11" s="378"/>
      <c r="DU11" s="378"/>
      <c r="DV11" s="378"/>
      <c r="DW11" s="378"/>
      <c r="DX11" s="378"/>
      <c r="DY11" s="378"/>
      <c r="DZ11" s="378"/>
      <c r="EA11" s="378"/>
      <c r="EB11" s="378"/>
      <c r="EC11" s="378"/>
      <c r="ED11" s="378"/>
      <c r="EE11" s="378"/>
      <c r="EF11" s="378"/>
      <c r="EG11" s="378"/>
      <c r="EH11" s="378"/>
      <c r="EI11" s="378"/>
      <c r="EJ11" s="378"/>
      <c r="EK11" s="378"/>
      <c r="EL11" s="378"/>
      <c r="EM11" s="378"/>
      <c r="EN11" s="378"/>
      <c r="EO11" s="378"/>
      <c r="EP11" s="378"/>
      <c r="EQ11" s="378"/>
      <c r="ER11" s="378"/>
      <c r="ES11" s="378"/>
      <c r="ET11" s="378"/>
      <c r="EU11" s="378"/>
      <c r="EV11" s="378"/>
      <c r="EW11" s="378"/>
      <c r="EX11" s="378"/>
      <c r="EY11" s="378"/>
      <c r="EZ11" s="378"/>
      <c r="FA11" s="378"/>
      <c r="FB11" s="378"/>
      <c r="FC11" s="378"/>
      <c r="FD11" s="378"/>
      <c r="FE11" s="378"/>
      <c r="FF11" s="378"/>
      <c r="FG11" s="378"/>
      <c r="FH11" s="378"/>
      <c r="FI11" s="378"/>
      <c r="FJ11" s="378"/>
      <c r="FK11" s="378"/>
      <c r="FL11" s="378"/>
      <c r="FM11" s="378"/>
      <c r="FN11" s="378"/>
      <c r="FO11" s="378"/>
      <c r="FP11" s="378"/>
      <c r="FQ11" s="378"/>
      <c r="FR11" s="378"/>
      <c r="FS11" s="378"/>
      <c r="FT11" s="378"/>
      <c r="FU11" s="378"/>
      <c r="FV11" s="378"/>
      <c r="FW11" s="378"/>
      <c r="FX11" s="378"/>
      <c r="FY11" s="378"/>
      <c r="FZ11" s="378"/>
      <c r="GA11" s="378"/>
      <c r="GB11" s="378"/>
      <c r="GC11" s="378"/>
      <c r="GD11" s="378"/>
      <c r="GE11" s="378"/>
      <c r="GF11" s="378"/>
      <c r="GG11" s="378"/>
      <c r="GH11" s="378"/>
      <c r="GI11" s="378"/>
      <c r="GJ11" s="378"/>
      <c r="GK11" s="378"/>
      <c r="GL11" s="378"/>
      <c r="GM11" s="378"/>
      <c r="GN11" s="378"/>
      <c r="GO11" s="378"/>
      <c r="GP11" s="378"/>
      <c r="GQ11" s="378"/>
      <c r="GR11" s="378"/>
      <c r="GS11" s="378"/>
      <c r="GT11" s="378"/>
      <c r="GU11" s="378"/>
      <c r="GV11" s="378"/>
      <c r="GW11" s="378"/>
      <c r="GX11" s="378"/>
      <c r="GY11" s="378"/>
      <c r="GZ11" s="378"/>
      <c r="HA11" s="378"/>
      <c r="HB11" s="378"/>
      <c r="HC11" s="378"/>
      <c r="HD11" s="378"/>
      <c r="HE11" s="378"/>
      <c r="HF11" s="378"/>
      <c r="HG11" s="378"/>
      <c r="HH11" s="378"/>
      <c r="HI11" s="378"/>
      <c r="HJ11" s="378"/>
      <c r="HK11" s="378"/>
      <c r="HL11" s="378"/>
      <c r="HM11" s="378"/>
      <c r="HN11" s="378"/>
      <c r="HO11" s="378"/>
      <c r="HP11" s="378"/>
      <c r="HQ11" s="378"/>
      <c r="HR11" s="378"/>
      <c r="HS11" s="378"/>
      <c r="HT11" s="378"/>
      <c r="HU11" s="378"/>
      <c r="HV11" s="378"/>
    </row>
    <row r="12" spans="1:230" s="207" customFormat="1" x14ac:dyDescent="0.2">
      <c r="DR12" s="377"/>
      <c r="DS12" s="377"/>
      <c r="DT12" s="377"/>
      <c r="DU12" s="377"/>
      <c r="DV12" s="377"/>
      <c r="DW12" s="377"/>
      <c r="DX12" s="377"/>
      <c r="DY12" s="377"/>
      <c r="DZ12" s="377"/>
      <c r="EA12" s="377"/>
      <c r="EB12" s="377"/>
      <c r="EC12" s="377"/>
      <c r="ED12" s="377"/>
      <c r="EE12" s="377"/>
      <c r="EF12" s="377"/>
      <c r="EG12" s="377"/>
      <c r="EH12" s="377"/>
      <c r="EI12" s="377"/>
      <c r="EJ12" s="377"/>
      <c r="EK12" s="377"/>
      <c r="EL12" s="377"/>
      <c r="EM12" s="377"/>
      <c r="EN12" s="377"/>
      <c r="EO12" s="377"/>
      <c r="EP12" s="377"/>
      <c r="EQ12" s="377"/>
      <c r="ER12" s="377"/>
      <c r="ES12" s="377"/>
      <c r="ET12" s="377"/>
      <c r="EU12" s="377"/>
      <c r="EV12" s="377"/>
      <c r="EW12" s="377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377" t="s">
        <v>739</v>
      </c>
      <c r="FI12" s="377"/>
      <c r="FJ12" s="377"/>
      <c r="FK12" s="377"/>
      <c r="FL12" s="377"/>
      <c r="FM12" s="377"/>
      <c r="FN12" s="377"/>
      <c r="FO12" s="377"/>
      <c r="FP12" s="377"/>
      <c r="FQ12" s="377"/>
      <c r="FR12" s="377"/>
      <c r="FS12" s="377"/>
      <c r="FT12" s="377"/>
      <c r="FU12" s="377"/>
      <c r="FV12" s="377"/>
      <c r="FW12" s="377"/>
      <c r="FX12" s="377"/>
      <c r="FY12" s="377"/>
      <c r="FZ12" s="377"/>
      <c r="GA12" s="377"/>
      <c r="GB12" s="377"/>
      <c r="GC12" s="377"/>
      <c r="GD12" s="377"/>
      <c r="GE12" s="377"/>
      <c r="GF12" s="377"/>
      <c r="GG12" s="377"/>
      <c r="GH12" s="377"/>
      <c r="GI12" s="377"/>
      <c r="GJ12" s="377"/>
      <c r="GK12" s="377"/>
      <c r="GL12" s="377"/>
      <c r="GM12" s="377"/>
      <c r="GN12" s="377"/>
      <c r="GO12" s="377"/>
      <c r="GP12" s="377"/>
      <c r="GQ12" s="377"/>
      <c r="GR12" s="377"/>
      <c r="GS12" s="377"/>
      <c r="GT12" s="377"/>
      <c r="GU12" s="377"/>
      <c r="GV12" s="377"/>
      <c r="GW12" s="377"/>
      <c r="GX12" s="377"/>
      <c r="GY12" s="377"/>
      <c r="GZ12" s="377"/>
      <c r="HA12" s="377"/>
      <c r="HB12" s="377"/>
      <c r="HC12" s="377"/>
      <c r="HD12" s="377"/>
      <c r="HE12" s="377"/>
      <c r="HF12" s="377"/>
      <c r="HG12" s="377"/>
      <c r="HH12" s="377"/>
      <c r="HI12" s="377"/>
      <c r="HJ12" s="377"/>
      <c r="HK12" s="377"/>
      <c r="HL12" s="377"/>
      <c r="HM12" s="377"/>
      <c r="HN12" s="377"/>
      <c r="HO12" s="377"/>
      <c r="HP12" s="377"/>
      <c r="HQ12" s="377"/>
      <c r="HR12" s="377"/>
      <c r="HS12" s="377"/>
      <c r="HT12" s="377"/>
      <c r="HU12" s="377"/>
      <c r="HV12" s="377"/>
    </row>
    <row r="13" spans="1:230" s="208" customFormat="1" ht="11.25" x14ac:dyDescent="0.25">
      <c r="DR13" s="378" t="s">
        <v>31</v>
      </c>
      <c r="DS13" s="378"/>
      <c r="DT13" s="378"/>
      <c r="DU13" s="378"/>
      <c r="DV13" s="378"/>
      <c r="DW13" s="378"/>
      <c r="DX13" s="378"/>
      <c r="DY13" s="378"/>
      <c r="DZ13" s="378"/>
      <c r="EA13" s="378"/>
      <c r="EB13" s="378"/>
      <c r="EC13" s="378"/>
      <c r="ED13" s="378"/>
      <c r="EE13" s="378"/>
      <c r="EF13" s="378"/>
      <c r="EG13" s="378"/>
      <c r="EH13" s="378"/>
      <c r="EI13" s="378"/>
      <c r="EJ13" s="378"/>
      <c r="EK13" s="378"/>
      <c r="EL13" s="378"/>
      <c r="EM13" s="378"/>
      <c r="EN13" s="378"/>
      <c r="EO13" s="378"/>
      <c r="EP13" s="378"/>
      <c r="EQ13" s="378"/>
      <c r="ER13" s="378"/>
      <c r="ES13" s="378"/>
      <c r="ET13" s="378"/>
      <c r="EU13" s="378"/>
      <c r="EV13" s="378"/>
      <c r="EW13" s="378"/>
      <c r="FH13" s="378" t="s">
        <v>38</v>
      </c>
      <c r="FI13" s="378"/>
      <c r="FJ13" s="378"/>
      <c r="FK13" s="378"/>
      <c r="FL13" s="378"/>
      <c r="FM13" s="378"/>
      <c r="FN13" s="378"/>
      <c r="FO13" s="378"/>
      <c r="FP13" s="378"/>
      <c r="FQ13" s="378"/>
      <c r="FR13" s="378"/>
      <c r="FS13" s="378"/>
      <c r="FT13" s="378"/>
      <c r="FU13" s="378"/>
      <c r="FV13" s="378"/>
      <c r="FW13" s="378"/>
      <c r="FX13" s="378"/>
      <c r="FY13" s="378"/>
      <c r="FZ13" s="378"/>
      <c r="GA13" s="378"/>
      <c r="GB13" s="378"/>
      <c r="GC13" s="378"/>
      <c r="GD13" s="378"/>
      <c r="GE13" s="378"/>
      <c r="GF13" s="378"/>
      <c r="GG13" s="378"/>
      <c r="GH13" s="378"/>
      <c r="GI13" s="378"/>
      <c r="GJ13" s="378"/>
      <c r="GK13" s="378"/>
      <c r="GL13" s="378"/>
      <c r="GM13" s="378"/>
      <c r="GN13" s="378"/>
      <c r="GO13" s="378"/>
      <c r="GP13" s="378"/>
      <c r="GQ13" s="378"/>
      <c r="GR13" s="378"/>
      <c r="GS13" s="378"/>
      <c r="GT13" s="378"/>
      <c r="GU13" s="378"/>
      <c r="GV13" s="378"/>
      <c r="GW13" s="378"/>
      <c r="GX13" s="378"/>
      <c r="GY13" s="378"/>
      <c r="GZ13" s="378"/>
      <c r="HA13" s="378"/>
      <c r="HB13" s="378"/>
      <c r="HC13" s="378"/>
      <c r="HD13" s="378"/>
      <c r="HE13" s="378"/>
      <c r="HF13" s="378"/>
      <c r="HG13" s="378"/>
      <c r="HH13" s="378"/>
      <c r="HI13" s="378"/>
      <c r="HJ13" s="378"/>
      <c r="HK13" s="378"/>
      <c r="HL13" s="378"/>
      <c r="HM13" s="378"/>
      <c r="HN13" s="378"/>
      <c r="HO13" s="378"/>
      <c r="HP13" s="378"/>
      <c r="HQ13" s="378"/>
      <c r="HR13" s="378"/>
      <c r="HS13" s="378"/>
      <c r="HT13" s="378"/>
      <c r="HU13" s="378"/>
      <c r="HV13" s="378"/>
    </row>
    <row r="14" spans="1:230" s="207" customFormat="1" ht="3" customHeight="1" x14ac:dyDescent="0.25">
      <c r="DR14" s="209"/>
      <c r="DS14" s="209"/>
      <c r="DT14" s="209"/>
      <c r="DU14" s="209"/>
      <c r="DV14" s="209"/>
      <c r="DW14" s="209"/>
      <c r="DX14" s="209"/>
      <c r="DY14" s="209"/>
      <c r="DZ14" s="209"/>
      <c r="EA14" s="209"/>
      <c r="EB14" s="209"/>
      <c r="EC14" s="209"/>
      <c r="ED14" s="209"/>
      <c r="EE14" s="209"/>
      <c r="EF14" s="209"/>
      <c r="EG14" s="209"/>
      <c r="EH14" s="209"/>
      <c r="EI14" s="209"/>
      <c r="EJ14" s="209"/>
      <c r="EK14" s="209"/>
      <c r="EL14" s="209"/>
      <c r="EM14" s="209"/>
      <c r="EN14" s="209"/>
      <c r="EO14" s="209"/>
      <c r="EP14" s="209"/>
      <c r="EQ14" s="209"/>
      <c r="ER14" s="209"/>
      <c r="ES14" s="209"/>
      <c r="ET14" s="209"/>
      <c r="EU14" s="209"/>
      <c r="EV14" s="209"/>
      <c r="EW14" s="209"/>
      <c r="EX14" s="209"/>
      <c r="EY14" s="209"/>
      <c r="EZ14" s="209"/>
      <c r="FA14" s="209"/>
      <c r="FB14" s="209"/>
      <c r="FC14" s="209"/>
      <c r="FD14" s="209"/>
      <c r="FE14" s="209"/>
      <c r="FF14" s="209"/>
      <c r="FG14" s="209"/>
      <c r="FH14" s="209"/>
      <c r="FI14" s="209"/>
      <c r="FJ14" s="209"/>
      <c r="FK14" s="209"/>
      <c r="FL14" s="209"/>
      <c r="FM14" s="209"/>
      <c r="FN14" s="209"/>
      <c r="FO14" s="209"/>
      <c r="FP14" s="209"/>
      <c r="FQ14" s="209"/>
      <c r="FR14" s="209"/>
      <c r="FS14" s="209"/>
      <c r="FT14" s="209"/>
      <c r="FU14" s="209"/>
      <c r="FV14" s="209"/>
      <c r="FW14" s="209"/>
      <c r="FX14" s="209"/>
      <c r="FY14" s="209"/>
      <c r="FZ14" s="209"/>
      <c r="GA14" s="209"/>
      <c r="GB14" s="209"/>
      <c r="GC14" s="209"/>
      <c r="GD14" s="209"/>
      <c r="GE14" s="209"/>
      <c r="GF14" s="209"/>
      <c r="GG14" s="209"/>
      <c r="GH14" s="209"/>
      <c r="GI14" s="209"/>
      <c r="GJ14" s="209"/>
      <c r="GK14" s="209"/>
      <c r="GL14" s="209"/>
      <c r="GM14" s="209"/>
      <c r="GN14" s="209"/>
      <c r="GO14" s="209"/>
      <c r="GP14" s="209"/>
      <c r="GQ14" s="209"/>
      <c r="GR14" s="209"/>
      <c r="GS14" s="209"/>
      <c r="GT14" s="209"/>
      <c r="GU14" s="209"/>
      <c r="GV14" s="209"/>
      <c r="GW14" s="209"/>
      <c r="GX14" s="209"/>
      <c r="GY14" s="209"/>
      <c r="GZ14" s="209"/>
      <c r="HA14" s="209"/>
      <c r="HB14" s="209"/>
      <c r="HC14" s="209"/>
      <c r="HD14" s="209"/>
      <c r="HE14" s="209"/>
      <c r="HF14" s="209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</row>
    <row r="15" spans="1:230" s="207" customFormat="1" x14ac:dyDescent="0.2">
      <c r="DR15" s="367" t="s">
        <v>46</v>
      </c>
      <c r="DS15" s="367"/>
      <c r="DT15" s="368"/>
      <c r="DU15" s="368"/>
      <c r="DV15" s="368"/>
      <c r="DW15" s="368"/>
      <c r="DX15" s="369" t="s">
        <v>46</v>
      </c>
      <c r="DY15" s="369"/>
      <c r="DZ15" s="368"/>
      <c r="EA15" s="368"/>
      <c r="EB15" s="368"/>
      <c r="EC15" s="368"/>
      <c r="ED15" s="368"/>
      <c r="EE15" s="368"/>
      <c r="EF15" s="368"/>
      <c r="EG15" s="368"/>
      <c r="EH15" s="368"/>
      <c r="EI15" s="368"/>
      <c r="EJ15" s="368"/>
      <c r="EK15" s="368"/>
      <c r="EL15" s="368"/>
      <c r="EM15" s="368"/>
      <c r="EN15" s="367">
        <v>20</v>
      </c>
      <c r="EO15" s="367"/>
      <c r="EP15" s="367"/>
      <c r="EQ15" s="367"/>
      <c r="ER15" s="370"/>
      <c r="ES15" s="370"/>
      <c r="ET15" s="370"/>
      <c r="EU15" s="371" t="s">
        <v>47</v>
      </c>
      <c r="EV15" s="371"/>
      <c r="EW15" s="371"/>
      <c r="EZ15" s="210"/>
      <c r="FA15" s="210"/>
      <c r="FB15" s="210"/>
      <c r="FC15" s="210"/>
      <c r="FD15" s="210"/>
      <c r="FE15" s="210"/>
      <c r="FF15" s="211"/>
      <c r="FG15" s="212"/>
    </row>
    <row r="16" spans="1:230" s="213" customFormat="1" ht="12.75" customHeight="1" thickBot="1" x14ac:dyDescent="0.25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7"/>
      <c r="FC16" s="207"/>
      <c r="FD16" s="207"/>
      <c r="FE16" s="207"/>
      <c r="FF16" s="207"/>
      <c r="FG16" s="207"/>
      <c r="FH16" s="207"/>
      <c r="FI16" s="207"/>
      <c r="FJ16" s="207"/>
      <c r="FK16" s="207"/>
      <c r="FL16" s="207"/>
      <c r="FM16" s="207"/>
      <c r="FN16" s="207"/>
      <c r="FO16" s="207"/>
      <c r="FP16" s="207"/>
      <c r="FQ16" s="207"/>
      <c r="FR16" s="207"/>
      <c r="FS16" s="207"/>
      <c r="FT16" s="207"/>
      <c r="FU16" s="207"/>
      <c r="FV16" s="207"/>
      <c r="FW16" s="207"/>
      <c r="FX16" s="207"/>
      <c r="FY16" s="207"/>
      <c r="FZ16" s="207"/>
      <c r="GA16" s="207"/>
      <c r="GB16" s="207"/>
      <c r="GC16" s="207"/>
      <c r="GD16" s="207"/>
      <c r="GE16" s="207"/>
      <c r="GF16" s="207"/>
      <c r="GG16" s="207"/>
      <c r="GH16" s="207"/>
      <c r="GI16" s="207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379" t="s">
        <v>39</v>
      </c>
      <c r="HD16" s="380"/>
      <c r="HE16" s="380"/>
      <c r="HF16" s="380"/>
      <c r="HG16" s="380"/>
      <c r="HH16" s="380"/>
      <c r="HI16" s="380"/>
      <c r="HJ16" s="380"/>
      <c r="HK16" s="380"/>
      <c r="HL16" s="380"/>
      <c r="HM16" s="380"/>
      <c r="HN16" s="380"/>
      <c r="HO16" s="380"/>
      <c r="HP16" s="380"/>
      <c r="HQ16" s="380"/>
      <c r="HR16" s="380"/>
      <c r="HS16" s="380"/>
      <c r="HT16" s="380"/>
      <c r="HU16" s="380"/>
      <c r="HV16" s="381"/>
    </row>
    <row r="17" spans="1:230" s="213" customFormat="1" ht="12.75" customHeight="1" x14ac:dyDescent="0.2"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L17" s="382" t="s">
        <v>482</v>
      </c>
      <c r="BM17" s="382"/>
      <c r="BN17" s="382"/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  <c r="EL17" s="215"/>
      <c r="EM17" s="215"/>
      <c r="EN17" s="215"/>
      <c r="EO17" s="215"/>
      <c r="EP17" s="215"/>
      <c r="EQ17" s="215"/>
      <c r="ER17" s="215"/>
      <c r="ES17" s="215"/>
      <c r="ET17" s="215"/>
      <c r="EU17" s="215"/>
      <c r="EV17" s="215"/>
      <c r="EW17" s="215"/>
      <c r="EX17" s="215"/>
      <c r="EY17" s="215"/>
      <c r="EZ17" s="215"/>
      <c r="FA17" s="215"/>
      <c r="FB17" s="215"/>
      <c r="FC17" s="215"/>
      <c r="FD17" s="215"/>
      <c r="FE17" s="215"/>
      <c r="FF17" s="215"/>
      <c r="FG17" s="215"/>
      <c r="FH17" s="215"/>
      <c r="FI17" s="215"/>
      <c r="FJ17" s="215"/>
      <c r="FK17" s="215"/>
      <c r="FL17" s="215"/>
      <c r="FM17" s="215"/>
      <c r="FN17" s="215"/>
      <c r="FO17" s="215"/>
      <c r="FP17" s="215"/>
      <c r="FQ17" s="215"/>
      <c r="FR17" s="215"/>
      <c r="FS17" s="215"/>
      <c r="FT17" s="215"/>
      <c r="FU17" s="215"/>
      <c r="FV17" s="215"/>
      <c r="FW17" s="215"/>
      <c r="FX17" s="215"/>
      <c r="FY17" s="215"/>
      <c r="FZ17" s="215"/>
      <c r="GA17" s="215"/>
      <c r="GB17" s="215"/>
      <c r="GC17" s="215"/>
      <c r="GD17" s="215"/>
      <c r="GE17" s="215"/>
      <c r="GF17" s="215"/>
      <c r="GG17" s="215"/>
      <c r="GH17" s="215"/>
      <c r="GI17" s="215"/>
      <c r="GJ17" s="383" t="s">
        <v>32</v>
      </c>
      <c r="GK17" s="383"/>
      <c r="GL17" s="383"/>
      <c r="GM17" s="383"/>
      <c r="GN17" s="383"/>
      <c r="GO17" s="383"/>
      <c r="GP17" s="383"/>
      <c r="GQ17" s="383"/>
      <c r="GR17" s="383"/>
      <c r="GS17" s="383"/>
      <c r="GT17" s="383"/>
      <c r="GU17" s="383"/>
      <c r="GV17" s="383"/>
      <c r="GW17" s="383"/>
      <c r="GX17" s="383"/>
      <c r="GY17" s="383"/>
      <c r="GZ17" s="383"/>
      <c r="HA17" s="383"/>
      <c r="HB17" s="214"/>
      <c r="HC17" s="384" t="s">
        <v>483</v>
      </c>
      <c r="HD17" s="385"/>
      <c r="HE17" s="385"/>
      <c r="HF17" s="385"/>
      <c r="HG17" s="385"/>
      <c r="HH17" s="385"/>
      <c r="HI17" s="385"/>
      <c r="HJ17" s="385"/>
      <c r="HK17" s="385"/>
      <c r="HL17" s="385"/>
      <c r="HM17" s="385"/>
      <c r="HN17" s="385"/>
      <c r="HO17" s="385"/>
      <c r="HP17" s="385"/>
      <c r="HQ17" s="385"/>
      <c r="HR17" s="385"/>
      <c r="HS17" s="385"/>
      <c r="HT17" s="385"/>
      <c r="HU17" s="385"/>
      <c r="HV17" s="386"/>
    </row>
    <row r="18" spans="1:230" s="213" customFormat="1" ht="12.75" customHeight="1" x14ac:dyDescent="0.2">
      <c r="A18" s="216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BL18" s="393" t="s">
        <v>740</v>
      </c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3"/>
      <c r="CK18" s="393"/>
      <c r="CL18" s="393"/>
      <c r="CM18" s="393"/>
      <c r="CN18" s="393"/>
      <c r="CO18" s="393"/>
      <c r="CP18" s="393"/>
      <c r="CQ18" s="393"/>
      <c r="CR18" s="393"/>
      <c r="CS18" s="393"/>
      <c r="CT18" s="393"/>
      <c r="CU18" s="393"/>
      <c r="CV18" s="393"/>
      <c r="CW18" s="393"/>
      <c r="CX18" s="393"/>
      <c r="CY18" s="393"/>
      <c r="CZ18" s="393"/>
      <c r="DA18" s="393"/>
      <c r="DB18" s="393"/>
      <c r="DC18" s="393"/>
      <c r="DD18" s="393"/>
      <c r="DE18" s="393"/>
      <c r="DF18" s="393"/>
      <c r="DG18" s="393"/>
      <c r="DH18" s="393"/>
      <c r="DI18" s="393"/>
      <c r="DJ18" s="393"/>
      <c r="DK18" s="393"/>
      <c r="DL18" s="393"/>
      <c r="DM18" s="393"/>
      <c r="DN18" s="393"/>
      <c r="DO18" s="393"/>
      <c r="DP18" s="393"/>
      <c r="DQ18" s="394" t="s">
        <v>712</v>
      </c>
      <c r="DR18" s="394"/>
      <c r="DS18" s="394"/>
      <c r="DT18" s="395" t="s">
        <v>741</v>
      </c>
      <c r="DU18" s="395"/>
      <c r="DV18" s="395"/>
      <c r="DW18" s="395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383"/>
      <c r="GK18" s="383"/>
      <c r="GL18" s="383"/>
      <c r="GM18" s="383"/>
      <c r="GN18" s="383"/>
      <c r="GO18" s="383"/>
      <c r="GP18" s="383"/>
      <c r="GQ18" s="383"/>
      <c r="GR18" s="383"/>
      <c r="GS18" s="383"/>
      <c r="GT18" s="383"/>
      <c r="GU18" s="383"/>
      <c r="GV18" s="383"/>
      <c r="GW18" s="383"/>
      <c r="GX18" s="383"/>
      <c r="GY18" s="383"/>
      <c r="GZ18" s="383"/>
      <c r="HA18" s="383"/>
      <c r="HB18" s="214"/>
      <c r="HC18" s="387"/>
      <c r="HD18" s="388"/>
      <c r="HE18" s="388"/>
      <c r="HF18" s="388"/>
      <c r="HG18" s="388"/>
      <c r="HH18" s="388"/>
      <c r="HI18" s="388"/>
      <c r="HJ18" s="388"/>
      <c r="HK18" s="388"/>
      <c r="HL18" s="388"/>
      <c r="HM18" s="388"/>
      <c r="HN18" s="388"/>
      <c r="HO18" s="388"/>
      <c r="HP18" s="388"/>
      <c r="HQ18" s="388"/>
      <c r="HR18" s="388"/>
      <c r="HS18" s="388"/>
      <c r="HT18" s="388"/>
      <c r="HU18" s="388"/>
      <c r="HV18" s="389"/>
    </row>
    <row r="19" spans="1:230" s="217" customFormat="1" ht="9" customHeight="1" x14ac:dyDescent="0.2">
      <c r="GJ19" s="383"/>
      <c r="GK19" s="383"/>
      <c r="GL19" s="383"/>
      <c r="GM19" s="383"/>
      <c r="GN19" s="383"/>
      <c r="GO19" s="383"/>
      <c r="GP19" s="383"/>
      <c r="GQ19" s="383"/>
      <c r="GR19" s="383"/>
      <c r="GS19" s="383"/>
      <c r="GT19" s="383"/>
      <c r="GU19" s="383"/>
      <c r="GV19" s="383"/>
      <c r="GW19" s="383"/>
      <c r="GX19" s="383"/>
      <c r="GY19" s="383"/>
      <c r="GZ19" s="383"/>
      <c r="HA19" s="383"/>
      <c r="HB19" s="214"/>
      <c r="HC19" s="390"/>
      <c r="HD19" s="391"/>
      <c r="HE19" s="391"/>
      <c r="HF19" s="391"/>
      <c r="HG19" s="391"/>
      <c r="HH19" s="391"/>
      <c r="HI19" s="391"/>
      <c r="HJ19" s="391"/>
      <c r="HK19" s="391"/>
      <c r="HL19" s="391"/>
      <c r="HM19" s="391"/>
      <c r="HN19" s="391"/>
      <c r="HO19" s="391"/>
      <c r="HP19" s="391"/>
      <c r="HQ19" s="391"/>
      <c r="HR19" s="391"/>
      <c r="HS19" s="391"/>
      <c r="HT19" s="391"/>
      <c r="HU19" s="391"/>
      <c r="HV19" s="392"/>
    </row>
    <row r="20" spans="1:230" s="213" customFormat="1" ht="12.75" customHeight="1" x14ac:dyDescent="0.2">
      <c r="BY20" s="367" t="s">
        <v>484</v>
      </c>
      <c r="BZ20" s="367"/>
      <c r="CA20" s="367"/>
      <c r="CB20" s="367"/>
      <c r="CC20" s="367"/>
      <c r="CD20" s="368" t="s">
        <v>742</v>
      </c>
      <c r="CE20" s="368"/>
      <c r="CF20" s="368"/>
      <c r="CG20" s="368"/>
      <c r="CH20" s="369" t="s">
        <v>46</v>
      </c>
      <c r="CI20" s="369"/>
      <c r="CJ20" s="368" t="s">
        <v>365</v>
      </c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7">
        <v>20</v>
      </c>
      <c r="DA20" s="367"/>
      <c r="DB20" s="367"/>
      <c r="DC20" s="367"/>
      <c r="DD20" s="370" t="s">
        <v>712</v>
      </c>
      <c r="DE20" s="370"/>
      <c r="DF20" s="370"/>
      <c r="DG20" s="371" t="s">
        <v>47</v>
      </c>
      <c r="DH20" s="371"/>
      <c r="DI20" s="371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HA20" s="213" t="s">
        <v>33</v>
      </c>
      <c r="HB20" s="210"/>
      <c r="HC20" s="396" t="s">
        <v>743</v>
      </c>
      <c r="HD20" s="397"/>
      <c r="HE20" s="397"/>
      <c r="HF20" s="397"/>
      <c r="HG20" s="397"/>
      <c r="HH20" s="397"/>
      <c r="HI20" s="397"/>
      <c r="HJ20" s="397"/>
      <c r="HK20" s="397"/>
      <c r="HL20" s="397"/>
      <c r="HM20" s="397"/>
      <c r="HN20" s="397"/>
      <c r="HO20" s="397"/>
      <c r="HP20" s="397"/>
      <c r="HQ20" s="397"/>
      <c r="HR20" s="397"/>
      <c r="HS20" s="397"/>
      <c r="HT20" s="397"/>
      <c r="HU20" s="397"/>
      <c r="HV20" s="398"/>
    </row>
    <row r="21" spans="1:230" s="217" customFormat="1" ht="12.75" customHeight="1" x14ac:dyDescent="0.2">
      <c r="HA21" s="217" t="s">
        <v>744</v>
      </c>
      <c r="HC21" s="399"/>
      <c r="HD21" s="400"/>
      <c r="HE21" s="400"/>
      <c r="HF21" s="400"/>
      <c r="HG21" s="400"/>
      <c r="HH21" s="400"/>
      <c r="HI21" s="400"/>
      <c r="HJ21" s="400"/>
      <c r="HK21" s="400"/>
      <c r="HL21" s="400"/>
      <c r="HM21" s="400"/>
      <c r="HN21" s="400"/>
      <c r="HO21" s="400"/>
      <c r="HP21" s="400"/>
      <c r="HQ21" s="400"/>
      <c r="HR21" s="400"/>
      <c r="HS21" s="400"/>
      <c r="HT21" s="400"/>
      <c r="HU21" s="400"/>
      <c r="HV21" s="401"/>
    </row>
    <row r="22" spans="1:230" s="213" customFormat="1" x14ac:dyDescent="0.2">
      <c r="HA22" s="213" t="s">
        <v>745</v>
      </c>
      <c r="HC22" s="390"/>
      <c r="HD22" s="391"/>
      <c r="HE22" s="391"/>
      <c r="HF22" s="391"/>
      <c r="HG22" s="391"/>
      <c r="HH22" s="391"/>
      <c r="HI22" s="391"/>
      <c r="HJ22" s="391"/>
      <c r="HK22" s="391"/>
      <c r="HL22" s="391"/>
      <c r="HM22" s="391"/>
      <c r="HN22" s="391"/>
      <c r="HO22" s="391"/>
      <c r="HP22" s="391"/>
      <c r="HQ22" s="391"/>
      <c r="HR22" s="391"/>
      <c r="HS22" s="391"/>
      <c r="HT22" s="391"/>
      <c r="HU22" s="391"/>
      <c r="HV22" s="392"/>
    </row>
    <row r="23" spans="1:230" s="213" customFormat="1" ht="12.75" customHeight="1" x14ac:dyDescent="0.2">
      <c r="HA23" s="217" t="s">
        <v>746</v>
      </c>
      <c r="HC23" s="390" t="s">
        <v>747</v>
      </c>
      <c r="HD23" s="391"/>
      <c r="HE23" s="391"/>
      <c r="HF23" s="391"/>
      <c r="HG23" s="391"/>
      <c r="HH23" s="391"/>
      <c r="HI23" s="391"/>
      <c r="HJ23" s="391"/>
      <c r="HK23" s="391"/>
      <c r="HL23" s="391"/>
      <c r="HM23" s="391"/>
      <c r="HN23" s="391"/>
      <c r="HO23" s="391"/>
      <c r="HP23" s="391"/>
      <c r="HQ23" s="391"/>
      <c r="HR23" s="391"/>
      <c r="HS23" s="391"/>
      <c r="HT23" s="391"/>
      <c r="HU23" s="391"/>
      <c r="HV23" s="392"/>
    </row>
    <row r="24" spans="1:230" s="213" customFormat="1" x14ac:dyDescent="0.2">
      <c r="HA24" s="213" t="s">
        <v>748</v>
      </c>
      <c r="HC24" s="390" t="s">
        <v>749</v>
      </c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2"/>
    </row>
    <row r="25" spans="1:230" s="214" customFormat="1" x14ac:dyDescent="0.2">
      <c r="GZ25" s="217"/>
      <c r="HA25" s="217" t="s">
        <v>40</v>
      </c>
      <c r="HC25" s="390" t="s">
        <v>194</v>
      </c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2"/>
    </row>
    <row r="26" spans="1:230" s="214" customFormat="1" ht="29.25" customHeight="1" x14ac:dyDescent="0.2">
      <c r="A26" s="214" t="s">
        <v>49</v>
      </c>
      <c r="BD26" s="374" t="s">
        <v>238</v>
      </c>
      <c r="BE26" s="374"/>
      <c r="BF26" s="374"/>
      <c r="BG26" s="374"/>
      <c r="BH26" s="374"/>
      <c r="BI26" s="374"/>
      <c r="BJ26" s="374"/>
      <c r="BK26" s="374"/>
      <c r="BL26" s="374"/>
      <c r="BM26" s="374"/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4"/>
      <c r="FP26" s="374"/>
      <c r="FQ26" s="374"/>
      <c r="FR26" s="374"/>
      <c r="FS26" s="374"/>
      <c r="GZ26" s="217"/>
      <c r="HA26" s="217" t="s">
        <v>41</v>
      </c>
      <c r="HC26" s="390" t="s">
        <v>192</v>
      </c>
      <c r="HD26" s="391"/>
      <c r="HE26" s="391"/>
      <c r="HF26" s="391"/>
      <c r="HG26" s="391"/>
      <c r="HH26" s="391"/>
      <c r="HI26" s="391"/>
      <c r="HJ26" s="391"/>
      <c r="HK26" s="391"/>
      <c r="HL26" s="391"/>
      <c r="HM26" s="391"/>
      <c r="HN26" s="391"/>
      <c r="HO26" s="391"/>
      <c r="HP26" s="391"/>
      <c r="HQ26" s="391"/>
      <c r="HR26" s="391"/>
      <c r="HS26" s="391"/>
      <c r="HT26" s="391"/>
      <c r="HU26" s="391"/>
      <c r="HV26" s="392"/>
    </row>
    <row r="27" spans="1:230" s="214" customFormat="1" ht="12.75" customHeight="1" x14ac:dyDescent="0.2">
      <c r="GZ27" s="217"/>
      <c r="HA27" s="217" t="s">
        <v>746</v>
      </c>
      <c r="HC27" s="390"/>
      <c r="HD27" s="391"/>
      <c r="HE27" s="391"/>
      <c r="HF27" s="391"/>
      <c r="HG27" s="391"/>
      <c r="HH27" s="391"/>
      <c r="HI27" s="391"/>
      <c r="HJ27" s="391"/>
      <c r="HK27" s="391"/>
      <c r="HL27" s="391"/>
      <c r="HM27" s="391"/>
      <c r="HN27" s="391"/>
      <c r="HO27" s="391"/>
      <c r="HP27" s="391"/>
      <c r="HQ27" s="391"/>
      <c r="HR27" s="391"/>
      <c r="HS27" s="391"/>
      <c r="HT27" s="391"/>
      <c r="HU27" s="391"/>
      <c r="HV27" s="392"/>
    </row>
    <row r="28" spans="1:230" ht="12.75" customHeight="1" x14ac:dyDescent="0.2"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4"/>
      <c r="FL28" s="214"/>
      <c r="FM28" s="214"/>
      <c r="FN28" s="214"/>
      <c r="FO28" s="214"/>
      <c r="FP28" s="214"/>
      <c r="FQ28" s="214"/>
      <c r="FR28" s="214"/>
      <c r="FS28" s="214"/>
      <c r="GZ28" s="213"/>
      <c r="HA28" s="213" t="s">
        <v>748</v>
      </c>
      <c r="HC28" s="390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2"/>
    </row>
    <row r="29" spans="1:230" ht="12.75" customHeight="1" x14ac:dyDescent="0.2">
      <c r="A29" s="372" t="s">
        <v>750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GY29" s="213"/>
      <c r="GZ29" s="213"/>
      <c r="HA29" s="213" t="s">
        <v>41</v>
      </c>
      <c r="HC29" s="390" t="s">
        <v>192</v>
      </c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2"/>
    </row>
    <row r="30" spans="1:230" ht="12.75" customHeight="1" x14ac:dyDescent="0.2">
      <c r="A30" s="372" t="s">
        <v>751</v>
      </c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3" t="s">
        <v>191</v>
      </c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373"/>
      <c r="FA30" s="373"/>
      <c r="FB30" s="373"/>
      <c r="FC30" s="373"/>
      <c r="FD30" s="373"/>
      <c r="FE30" s="373"/>
      <c r="FF30" s="373"/>
      <c r="FG30" s="373"/>
      <c r="FH30" s="373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GY30" s="213"/>
      <c r="GZ30" s="213"/>
      <c r="HA30" s="213" t="s">
        <v>35</v>
      </c>
      <c r="HC30" s="396" t="s">
        <v>190</v>
      </c>
      <c r="HD30" s="397"/>
      <c r="HE30" s="397"/>
      <c r="HF30" s="397"/>
      <c r="HG30" s="397"/>
      <c r="HH30" s="397"/>
      <c r="HI30" s="397"/>
      <c r="HJ30" s="397"/>
      <c r="HK30" s="397"/>
      <c r="HL30" s="397"/>
      <c r="HM30" s="397"/>
      <c r="HN30" s="397"/>
      <c r="HO30" s="397"/>
      <c r="HP30" s="397"/>
      <c r="HQ30" s="397"/>
      <c r="HR30" s="397"/>
      <c r="HS30" s="397"/>
      <c r="HT30" s="397"/>
      <c r="HU30" s="397"/>
      <c r="HV30" s="398"/>
    </row>
    <row r="31" spans="1:230" ht="14.25" customHeight="1" x14ac:dyDescent="0.2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4"/>
      <c r="BE31" s="374"/>
      <c r="BF31" s="374"/>
      <c r="BG31" s="374"/>
      <c r="BH31" s="374"/>
      <c r="BI31" s="374"/>
      <c r="BJ31" s="374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GY31" s="213"/>
      <c r="GZ31" s="213"/>
      <c r="HA31" s="213" t="s">
        <v>748</v>
      </c>
      <c r="HC31" s="396" t="s">
        <v>752</v>
      </c>
      <c r="HD31" s="397"/>
      <c r="HE31" s="397"/>
      <c r="HF31" s="397"/>
      <c r="HG31" s="397"/>
      <c r="HH31" s="397"/>
      <c r="HI31" s="397"/>
      <c r="HJ31" s="397"/>
      <c r="HK31" s="397"/>
      <c r="HL31" s="397"/>
      <c r="HM31" s="397"/>
      <c r="HN31" s="397"/>
      <c r="HO31" s="397"/>
      <c r="HP31" s="397"/>
      <c r="HQ31" s="397"/>
      <c r="HR31" s="397"/>
      <c r="HS31" s="397"/>
      <c r="HT31" s="397"/>
      <c r="HU31" s="397"/>
      <c r="HV31" s="398"/>
    </row>
    <row r="32" spans="1:230" ht="27" customHeight="1" x14ac:dyDescent="0.2">
      <c r="A32" s="372" t="s">
        <v>753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372"/>
      <c r="AI32" s="372"/>
      <c r="AJ32" s="372"/>
      <c r="AK32" s="372"/>
      <c r="AL32" s="372"/>
      <c r="AM32" s="372"/>
      <c r="AN32" s="372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402" t="s">
        <v>191</v>
      </c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  <c r="DO32" s="402"/>
      <c r="DP32" s="402"/>
      <c r="DQ32" s="402"/>
      <c r="DR32" s="402"/>
      <c r="DS32" s="402"/>
      <c r="DT32" s="402"/>
      <c r="DU32" s="402"/>
      <c r="DV32" s="402"/>
      <c r="DW32" s="402"/>
      <c r="DX32" s="402"/>
      <c r="DY32" s="402"/>
      <c r="DZ32" s="402"/>
      <c r="EA32" s="402"/>
      <c r="EB32" s="402"/>
      <c r="EC32" s="402"/>
      <c r="ED32" s="402"/>
      <c r="EE32" s="402"/>
      <c r="EF32" s="402"/>
      <c r="EG32" s="402"/>
      <c r="EH32" s="402"/>
      <c r="EI32" s="402"/>
      <c r="EJ32" s="402"/>
      <c r="EK32" s="402"/>
      <c r="EL32" s="402"/>
      <c r="EM32" s="402"/>
      <c r="EN32" s="402"/>
      <c r="EO32" s="402"/>
      <c r="EP32" s="402"/>
      <c r="EQ32" s="402"/>
      <c r="ER32" s="402"/>
      <c r="ES32" s="402"/>
      <c r="ET32" s="402"/>
      <c r="EU32" s="402"/>
      <c r="EV32" s="402"/>
      <c r="EW32" s="402"/>
      <c r="EX32" s="402"/>
      <c r="EY32" s="402"/>
      <c r="EZ32" s="402"/>
      <c r="FA32" s="402"/>
      <c r="FB32" s="402"/>
      <c r="FC32" s="402"/>
      <c r="FD32" s="402"/>
      <c r="FE32" s="402"/>
      <c r="FF32" s="402"/>
      <c r="FG32" s="402"/>
      <c r="FH32" s="402"/>
      <c r="FI32" s="402"/>
      <c r="FJ32" s="402"/>
      <c r="FK32" s="402"/>
      <c r="FL32" s="402"/>
      <c r="FM32" s="402"/>
      <c r="FN32" s="402"/>
      <c r="FO32" s="402"/>
      <c r="FP32" s="402"/>
      <c r="FQ32" s="402"/>
      <c r="FR32" s="402"/>
      <c r="FS32" s="402"/>
      <c r="GY32" s="213"/>
      <c r="GZ32" s="213"/>
      <c r="HA32" s="213" t="s">
        <v>754</v>
      </c>
      <c r="HC32" s="396" t="s">
        <v>755</v>
      </c>
      <c r="HD32" s="397"/>
      <c r="HE32" s="397"/>
      <c r="HF32" s="397"/>
      <c r="HG32" s="397"/>
      <c r="HH32" s="397"/>
      <c r="HI32" s="397"/>
      <c r="HJ32" s="397"/>
      <c r="HK32" s="397"/>
      <c r="HL32" s="397"/>
      <c r="HM32" s="397"/>
      <c r="HN32" s="397"/>
      <c r="HO32" s="397"/>
      <c r="HP32" s="397"/>
      <c r="HQ32" s="397"/>
      <c r="HR32" s="397"/>
      <c r="HS32" s="397"/>
      <c r="HT32" s="397"/>
      <c r="HU32" s="397"/>
      <c r="HV32" s="398"/>
    </row>
    <row r="33" spans="1:230" ht="13.5" customHeight="1" thickBot="1" x14ac:dyDescent="0.25">
      <c r="A33" s="218" t="s">
        <v>50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  <c r="BA33" s="218"/>
      <c r="BB33" s="218"/>
      <c r="BC33" s="218"/>
      <c r="BD33" s="402" t="s">
        <v>756</v>
      </c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  <c r="DO33" s="402"/>
      <c r="DP33" s="402"/>
      <c r="DQ33" s="402"/>
      <c r="DR33" s="402"/>
      <c r="DS33" s="402"/>
      <c r="DT33" s="402"/>
      <c r="DU33" s="402"/>
      <c r="DV33" s="402"/>
      <c r="DW33" s="402"/>
      <c r="DX33" s="402"/>
      <c r="DY33" s="402"/>
      <c r="DZ33" s="402"/>
      <c r="EA33" s="402"/>
      <c r="EB33" s="402"/>
      <c r="EC33" s="402"/>
      <c r="ED33" s="402"/>
      <c r="EE33" s="402"/>
      <c r="EF33" s="402"/>
      <c r="EG33" s="402"/>
      <c r="EH33" s="402"/>
      <c r="EI33" s="402"/>
      <c r="EJ33" s="402"/>
      <c r="EK33" s="402"/>
      <c r="EL33" s="402"/>
      <c r="EM33" s="402"/>
      <c r="EN33" s="402"/>
      <c r="EO33" s="402"/>
      <c r="EP33" s="402"/>
      <c r="EQ33" s="402"/>
      <c r="ER33" s="402"/>
      <c r="ES33" s="402"/>
      <c r="ET33" s="402"/>
      <c r="EU33" s="402"/>
      <c r="EV33" s="402"/>
      <c r="EW33" s="402"/>
      <c r="EX33" s="402"/>
      <c r="EY33" s="402"/>
      <c r="EZ33" s="402"/>
      <c r="FA33" s="402"/>
      <c r="FB33" s="402"/>
      <c r="FC33" s="402"/>
      <c r="FD33" s="402"/>
      <c r="FE33" s="402"/>
      <c r="FF33" s="402"/>
      <c r="FG33" s="402"/>
      <c r="FH33" s="402"/>
      <c r="FI33" s="402"/>
      <c r="FJ33" s="402"/>
      <c r="FK33" s="402"/>
      <c r="FL33" s="402"/>
      <c r="FM33" s="402"/>
      <c r="FN33" s="402"/>
      <c r="FO33" s="402"/>
      <c r="FP33" s="402"/>
      <c r="FQ33" s="402"/>
      <c r="FR33" s="402"/>
      <c r="FS33" s="402"/>
      <c r="GY33" s="213"/>
      <c r="GZ33" s="213"/>
      <c r="HA33" s="213" t="s">
        <v>36</v>
      </c>
      <c r="HC33" s="403" t="s">
        <v>51</v>
      </c>
      <c r="HD33" s="404"/>
      <c r="HE33" s="404"/>
      <c r="HF33" s="404"/>
      <c r="HG33" s="404"/>
      <c r="HH33" s="404"/>
      <c r="HI33" s="404"/>
      <c r="HJ33" s="404"/>
      <c r="HK33" s="404"/>
      <c r="HL33" s="404"/>
      <c r="HM33" s="404"/>
      <c r="HN33" s="404"/>
      <c r="HO33" s="404"/>
      <c r="HP33" s="404"/>
      <c r="HQ33" s="404"/>
      <c r="HR33" s="404"/>
      <c r="HS33" s="404"/>
      <c r="HT33" s="404"/>
      <c r="HU33" s="404"/>
      <c r="HV33" s="405"/>
    </row>
    <row r="35" spans="1:230" s="219" customFormat="1" ht="19.5" customHeight="1" x14ac:dyDescent="0.25">
      <c r="A35" s="406" t="s">
        <v>757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7"/>
      <c r="BN35" s="408" t="s">
        <v>758</v>
      </c>
      <c r="BO35" s="409"/>
      <c r="BP35" s="409"/>
      <c r="BQ35" s="409"/>
      <c r="BR35" s="409"/>
      <c r="BS35" s="409"/>
      <c r="BT35" s="409"/>
      <c r="BU35" s="409"/>
      <c r="BV35" s="409"/>
      <c r="BW35" s="409"/>
      <c r="BX35" s="409"/>
      <c r="BY35" s="409"/>
      <c r="BZ35" s="409"/>
      <c r="CA35" s="409"/>
      <c r="CB35" s="409"/>
      <c r="CC35" s="409"/>
      <c r="CD35" s="409"/>
      <c r="CE35" s="409"/>
      <c r="CF35" s="409"/>
      <c r="CG35" s="409"/>
      <c r="CH35" s="409"/>
      <c r="CI35" s="409"/>
      <c r="CJ35" s="409"/>
      <c r="CK35" s="409"/>
      <c r="CL35" s="409"/>
      <c r="CM35" s="410"/>
      <c r="CN35" s="408" t="s">
        <v>759</v>
      </c>
      <c r="CO35" s="409"/>
      <c r="CP35" s="409"/>
      <c r="CQ35" s="409"/>
      <c r="CR35" s="409"/>
      <c r="CS35" s="409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09"/>
      <c r="DE35" s="409"/>
      <c r="DF35" s="409"/>
      <c r="DG35" s="410"/>
      <c r="DH35" s="408" t="s">
        <v>485</v>
      </c>
      <c r="DI35" s="409"/>
      <c r="DJ35" s="409"/>
      <c r="DK35" s="409"/>
      <c r="DL35" s="409"/>
      <c r="DM35" s="409"/>
      <c r="DN35" s="409"/>
      <c r="DO35" s="409"/>
      <c r="DP35" s="409"/>
      <c r="DQ35" s="410"/>
      <c r="DR35" s="408" t="s">
        <v>760</v>
      </c>
      <c r="DS35" s="409"/>
      <c r="DT35" s="409"/>
      <c r="DU35" s="409"/>
      <c r="DV35" s="409"/>
      <c r="DW35" s="409"/>
      <c r="DX35" s="409"/>
      <c r="DY35" s="409"/>
      <c r="DZ35" s="409"/>
      <c r="EA35" s="409"/>
      <c r="EB35" s="409"/>
      <c r="EC35" s="409"/>
      <c r="ED35" s="409"/>
      <c r="EE35" s="409"/>
      <c r="EF35" s="409"/>
      <c r="EG35" s="410"/>
      <c r="EH35" s="408" t="s">
        <v>761</v>
      </c>
      <c r="EI35" s="409"/>
      <c r="EJ35" s="409"/>
      <c r="EK35" s="409"/>
      <c r="EL35" s="409"/>
      <c r="EM35" s="409"/>
      <c r="EN35" s="409"/>
      <c r="EO35" s="409"/>
      <c r="EP35" s="409"/>
      <c r="EQ35" s="409"/>
      <c r="ER35" s="409"/>
      <c r="ES35" s="409"/>
      <c r="ET35" s="409"/>
      <c r="EU35" s="409"/>
      <c r="EV35" s="409"/>
      <c r="EW35" s="410"/>
      <c r="EX35" s="408" t="s">
        <v>762</v>
      </c>
      <c r="EY35" s="409"/>
      <c r="EZ35" s="409"/>
      <c r="FA35" s="409"/>
      <c r="FB35" s="409"/>
      <c r="FC35" s="409"/>
      <c r="FD35" s="409"/>
      <c r="FE35" s="409"/>
      <c r="FF35" s="409"/>
      <c r="FG35" s="409"/>
      <c r="FH35" s="409"/>
      <c r="FI35" s="409"/>
      <c r="FJ35" s="409"/>
      <c r="FK35" s="409"/>
      <c r="FL35" s="409"/>
      <c r="FM35" s="409"/>
      <c r="FN35" s="409"/>
      <c r="FO35" s="409"/>
      <c r="FP35" s="409"/>
      <c r="FQ35" s="409"/>
      <c r="FR35" s="409"/>
      <c r="FS35" s="410"/>
      <c r="FT35" s="408" t="s">
        <v>763</v>
      </c>
      <c r="FU35" s="409"/>
      <c r="FV35" s="409"/>
      <c r="FW35" s="409"/>
      <c r="FX35" s="409"/>
      <c r="FY35" s="409"/>
      <c r="FZ35" s="409"/>
      <c r="GA35" s="409"/>
      <c r="GB35" s="409"/>
      <c r="GC35" s="409"/>
      <c r="GD35" s="409"/>
      <c r="GE35" s="409"/>
      <c r="GF35" s="409"/>
      <c r="GG35" s="409"/>
      <c r="GH35" s="409"/>
      <c r="GI35" s="410"/>
      <c r="GJ35" s="408" t="s">
        <v>764</v>
      </c>
      <c r="GK35" s="409"/>
      <c r="GL35" s="409"/>
      <c r="GM35" s="409"/>
      <c r="GN35" s="409"/>
      <c r="GO35" s="409"/>
      <c r="GP35" s="409"/>
      <c r="GQ35" s="409"/>
      <c r="GR35" s="409"/>
      <c r="GS35" s="409"/>
      <c r="GT35" s="409"/>
      <c r="GU35" s="409"/>
      <c r="GV35" s="409"/>
      <c r="GW35" s="409"/>
      <c r="GX35" s="409"/>
      <c r="GY35" s="409"/>
      <c r="GZ35" s="409"/>
      <c r="HA35" s="409"/>
      <c r="HB35" s="410"/>
      <c r="HC35" s="417" t="s">
        <v>765</v>
      </c>
      <c r="HD35" s="418"/>
      <c r="HE35" s="418"/>
      <c r="HF35" s="418"/>
      <c r="HG35" s="418"/>
      <c r="HH35" s="418"/>
      <c r="HI35" s="418"/>
      <c r="HJ35" s="418"/>
      <c r="HK35" s="418"/>
      <c r="HL35" s="418"/>
      <c r="HM35" s="418"/>
      <c r="HN35" s="418"/>
      <c r="HO35" s="418"/>
      <c r="HP35" s="418"/>
      <c r="HQ35" s="418"/>
      <c r="HR35" s="418"/>
      <c r="HS35" s="418"/>
      <c r="HT35" s="418"/>
      <c r="HU35" s="418"/>
      <c r="HV35" s="418"/>
    </row>
    <row r="36" spans="1:230" s="219" customFormat="1" ht="19.5" customHeight="1" x14ac:dyDescent="0.25">
      <c r="A36" s="406" t="s">
        <v>766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 t="s">
        <v>767</v>
      </c>
      <c r="BE36" s="407"/>
      <c r="BF36" s="407"/>
      <c r="BG36" s="407"/>
      <c r="BH36" s="407"/>
      <c r="BI36" s="407"/>
      <c r="BJ36" s="407"/>
      <c r="BK36" s="407"/>
      <c r="BL36" s="407"/>
      <c r="BM36" s="407"/>
      <c r="BN36" s="411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3"/>
      <c r="CN36" s="414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6"/>
      <c r="DH36" s="414"/>
      <c r="DI36" s="415"/>
      <c r="DJ36" s="415"/>
      <c r="DK36" s="415"/>
      <c r="DL36" s="415"/>
      <c r="DM36" s="415"/>
      <c r="DN36" s="415"/>
      <c r="DO36" s="415"/>
      <c r="DP36" s="415"/>
      <c r="DQ36" s="416"/>
      <c r="DR36" s="414"/>
      <c r="DS36" s="415"/>
      <c r="DT36" s="415"/>
      <c r="DU36" s="415"/>
      <c r="DV36" s="415"/>
      <c r="DW36" s="415"/>
      <c r="DX36" s="415"/>
      <c r="DY36" s="415"/>
      <c r="DZ36" s="415"/>
      <c r="EA36" s="415"/>
      <c r="EB36" s="415"/>
      <c r="EC36" s="415"/>
      <c r="ED36" s="415"/>
      <c r="EE36" s="415"/>
      <c r="EF36" s="415"/>
      <c r="EG36" s="416"/>
      <c r="EH36" s="414"/>
      <c r="EI36" s="415"/>
      <c r="EJ36" s="415"/>
      <c r="EK36" s="415"/>
      <c r="EL36" s="415"/>
      <c r="EM36" s="415"/>
      <c r="EN36" s="415"/>
      <c r="EO36" s="415"/>
      <c r="EP36" s="415"/>
      <c r="EQ36" s="415"/>
      <c r="ER36" s="415"/>
      <c r="ES36" s="415"/>
      <c r="ET36" s="415"/>
      <c r="EU36" s="415"/>
      <c r="EV36" s="415"/>
      <c r="EW36" s="416"/>
      <c r="EX36" s="414"/>
      <c r="EY36" s="415"/>
      <c r="EZ36" s="415"/>
      <c r="FA36" s="415"/>
      <c r="FB36" s="415"/>
      <c r="FC36" s="415"/>
      <c r="FD36" s="415"/>
      <c r="FE36" s="415"/>
      <c r="FF36" s="415"/>
      <c r="FG36" s="415"/>
      <c r="FH36" s="415"/>
      <c r="FI36" s="415"/>
      <c r="FJ36" s="415"/>
      <c r="FK36" s="415"/>
      <c r="FL36" s="415"/>
      <c r="FM36" s="415"/>
      <c r="FN36" s="415"/>
      <c r="FO36" s="415"/>
      <c r="FP36" s="415"/>
      <c r="FQ36" s="415"/>
      <c r="FR36" s="415"/>
      <c r="FS36" s="416"/>
      <c r="FT36" s="414"/>
      <c r="FU36" s="415"/>
      <c r="FV36" s="415"/>
      <c r="FW36" s="415"/>
      <c r="FX36" s="415"/>
      <c r="FY36" s="415"/>
      <c r="FZ36" s="415"/>
      <c r="GA36" s="415"/>
      <c r="GB36" s="415"/>
      <c r="GC36" s="415"/>
      <c r="GD36" s="415"/>
      <c r="GE36" s="415"/>
      <c r="GF36" s="415"/>
      <c r="GG36" s="415"/>
      <c r="GH36" s="415"/>
      <c r="GI36" s="416"/>
      <c r="GJ36" s="414"/>
      <c r="GK36" s="415"/>
      <c r="GL36" s="415"/>
      <c r="GM36" s="415"/>
      <c r="GN36" s="415"/>
      <c r="GO36" s="415"/>
      <c r="GP36" s="415"/>
      <c r="GQ36" s="415"/>
      <c r="GR36" s="415"/>
      <c r="GS36" s="415"/>
      <c r="GT36" s="415"/>
      <c r="GU36" s="415"/>
      <c r="GV36" s="415"/>
      <c r="GW36" s="415"/>
      <c r="GX36" s="415"/>
      <c r="GY36" s="415"/>
      <c r="GZ36" s="415"/>
      <c r="HA36" s="415"/>
      <c r="HB36" s="416"/>
      <c r="HC36" s="419"/>
      <c r="HD36" s="420"/>
      <c r="HE36" s="420"/>
      <c r="HF36" s="420"/>
      <c r="HG36" s="420"/>
      <c r="HH36" s="420"/>
      <c r="HI36" s="420"/>
      <c r="HJ36" s="420"/>
      <c r="HK36" s="420"/>
      <c r="HL36" s="420"/>
      <c r="HM36" s="420"/>
      <c r="HN36" s="420"/>
      <c r="HO36" s="420"/>
      <c r="HP36" s="420"/>
      <c r="HQ36" s="420"/>
      <c r="HR36" s="420"/>
      <c r="HS36" s="420"/>
      <c r="HT36" s="420"/>
      <c r="HU36" s="420"/>
      <c r="HV36" s="420"/>
    </row>
    <row r="37" spans="1:230" s="219" customFormat="1" ht="22.5" customHeight="1" x14ac:dyDescent="0.25">
      <c r="A37" s="406"/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07"/>
      <c r="BL37" s="407"/>
      <c r="BM37" s="407"/>
      <c r="BN37" s="423" t="s">
        <v>768</v>
      </c>
      <c r="BO37" s="424"/>
      <c r="BP37" s="424"/>
      <c r="BQ37" s="424"/>
      <c r="BR37" s="424"/>
      <c r="BS37" s="424"/>
      <c r="BT37" s="424"/>
      <c r="BU37" s="424"/>
      <c r="BV37" s="424"/>
      <c r="BW37" s="424"/>
      <c r="BX37" s="424"/>
      <c r="BY37" s="406"/>
      <c r="BZ37" s="423" t="s">
        <v>769</v>
      </c>
      <c r="CA37" s="424"/>
      <c r="CB37" s="424"/>
      <c r="CC37" s="424"/>
      <c r="CD37" s="424"/>
      <c r="CE37" s="424"/>
      <c r="CF37" s="424"/>
      <c r="CG37" s="424"/>
      <c r="CH37" s="424"/>
      <c r="CI37" s="424"/>
      <c r="CJ37" s="424"/>
      <c r="CK37" s="424"/>
      <c r="CL37" s="424"/>
      <c r="CM37" s="406"/>
      <c r="CN37" s="411"/>
      <c r="CO37" s="412"/>
      <c r="CP37" s="412"/>
      <c r="CQ37" s="412"/>
      <c r="CR37" s="412"/>
      <c r="CS37" s="412"/>
      <c r="CT37" s="412"/>
      <c r="CU37" s="412"/>
      <c r="CV37" s="412"/>
      <c r="CW37" s="412"/>
      <c r="CX37" s="412"/>
      <c r="CY37" s="412"/>
      <c r="CZ37" s="412"/>
      <c r="DA37" s="412"/>
      <c r="DB37" s="412"/>
      <c r="DC37" s="412"/>
      <c r="DD37" s="412"/>
      <c r="DE37" s="412"/>
      <c r="DF37" s="412"/>
      <c r="DG37" s="413"/>
      <c r="DH37" s="411"/>
      <c r="DI37" s="412"/>
      <c r="DJ37" s="412"/>
      <c r="DK37" s="412"/>
      <c r="DL37" s="412"/>
      <c r="DM37" s="412"/>
      <c r="DN37" s="412"/>
      <c r="DO37" s="412"/>
      <c r="DP37" s="412"/>
      <c r="DQ37" s="413"/>
      <c r="DR37" s="411"/>
      <c r="DS37" s="412"/>
      <c r="DT37" s="412"/>
      <c r="DU37" s="412"/>
      <c r="DV37" s="412"/>
      <c r="DW37" s="412"/>
      <c r="DX37" s="412"/>
      <c r="DY37" s="412"/>
      <c r="DZ37" s="412"/>
      <c r="EA37" s="412"/>
      <c r="EB37" s="412"/>
      <c r="EC37" s="412"/>
      <c r="ED37" s="412"/>
      <c r="EE37" s="412"/>
      <c r="EF37" s="412"/>
      <c r="EG37" s="413"/>
      <c r="EH37" s="411"/>
      <c r="EI37" s="412"/>
      <c r="EJ37" s="412"/>
      <c r="EK37" s="412"/>
      <c r="EL37" s="412"/>
      <c r="EM37" s="412"/>
      <c r="EN37" s="412"/>
      <c r="EO37" s="412"/>
      <c r="EP37" s="412"/>
      <c r="EQ37" s="412"/>
      <c r="ER37" s="412"/>
      <c r="ES37" s="412"/>
      <c r="ET37" s="412"/>
      <c r="EU37" s="412"/>
      <c r="EV37" s="412"/>
      <c r="EW37" s="413"/>
      <c r="EX37" s="411"/>
      <c r="EY37" s="412"/>
      <c r="EZ37" s="412"/>
      <c r="FA37" s="412"/>
      <c r="FB37" s="412"/>
      <c r="FC37" s="412"/>
      <c r="FD37" s="412"/>
      <c r="FE37" s="412"/>
      <c r="FF37" s="412"/>
      <c r="FG37" s="412"/>
      <c r="FH37" s="412"/>
      <c r="FI37" s="412"/>
      <c r="FJ37" s="412"/>
      <c r="FK37" s="412"/>
      <c r="FL37" s="412"/>
      <c r="FM37" s="412"/>
      <c r="FN37" s="412"/>
      <c r="FO37" s="412"/>
      <c r="FP37" s="412"/>
      <c r="FQ37" s="412"/>
      <c r="FR37" s="412"/>
      <c r="FS37" s="413"/>
      <c r="FT37" s="411"/>
      <c r="FU37" s="412"/>
      <c r="FV37" s="412"/>
      <c r="FW37" s="412"/>
      <c r="FX37" s="412"/>
      <c r="FY37" s="412"/>
      <c r="FZ37" s="412"/>
      <c r="GA37" s="412"/>
      <c r="GB37" s="412"/>
      <c r="GC37" s="412"/>
      <c r="GD37" s="412"/>
      <c r="GE37" s="412"/>
      <c r="GF37" s="412"/>
      <c r="GG37" s="412"/>
      <c r="GH37" s="412"/>
      <c r="GI37" s="413"/>
      <c r="GJ37" s="411"/>
      <c r="GK37" s="412"/>
      <c r="GL37" s="412"/>
      <c r="GM37" s="412"/>
      <c r="GN37" s="412"/>
      <c r="GO37" s="412"/>
      <c r="GP37" s="412"/>
      <c r="GQ37" s="412"/>
      <c r="GR37" s="412"/>
      <c r="GS37" s="412"/>
      <c r="GT37" s="412"/>
      <c r="GU37" s="412"/>
      <c r="GV37" s="412"/>
      <c r="GW37" s="412"/>
      <c r="GX37" s="412"/>
      <c r="GY37" s="412"/>
      <c r="GZ37" s="412"/>
      <c r="HA37" s="412"/>
      <c r="HB37" s="413"/>
      <c r="HC37" s="421"/>
      <c r="HD37" s="422"/>
      <c r="HE37" s="422"/>
      <c r="HF37" s="422"/>
      <c r="HG37" s="422"/>
      <c r="HH37" s="422"/>
      <c r="HI37" s="422"/>
      <c r="HJ37" s="422"/>
      <c r="HK37" s="422"/>
      <c r="HL37" s="422"/>
      <c r="HM37" s="422"/>
      <c r="HN37" s="422"/>
      <c r="HO37" s="422"/>
      <c r="HP37" s="422"/>
      <c r="HQ37" s="422"/>
      <c r="HR37" s="422"/>
      <c r="HS37" s="422"/>
      <c r="HT37" s="422"/>
      <c r="HU37" s="422"/>
      <c r="HV37" s="422"/>
    </row>
    <row r="38" spans="1:230" s="220" customFormat="1" ht="12.75" thickBot="1" x14ac:dyDescent="0.3">
      <c r="A38" s="435">
        <v>1</v>
      </c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35"/>
      <c r="AU38" s="435"/>
      <c r="AV38" s="435"/>
      <c r="AW38" s="435"/>
      <c r="AX38" s="435"/>
      <c r="AY38" s="435"/>
      <c r="AZ38" s="435"/>
      <c r="BA38" s="435"/>
      <c r="BB38" s="435"/>
      <c r="BC38" s="436"/>
      <c r="BD38" s="425">
        <v>2</v>
      </c>
      <c r="BE38" s="426"/>
      <c r="BF38" s="426"/>
      <c r="BG38" s="426"/>
      <c r="BH38" s="426"/>
      <c r="BI38" s="426"/>
      <c r="BJ38" s="426"/>
      <c r="BK38" s="426"/>
      <c r="BL38" s="426"/>
      <c r="BM38" s="427"/>
      <c r="BN38" s="425">
        <v>3</v>
      </c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7"/>
      <c r="BZ38" s="425">
        <v>4</v>
      </c>
      <c r="CA38" s="426"/>
      <c r="CB38" s="426"/>
      <c r="CC38" s="426"/>
      <c r="CD38" s="426"/>
      <c r="CE38" s="426"/>
      <c r="CF38" s="426"/>
      <c r="CG38" s="426"/>
      <c r="CH38" s="426"/>
      <c r="CI38" s="426"/>
      <c r="CJ38" s="426"/>
      <c r="CK38" s="426"/>
      <c r="CL38" s="426"/>
      <c r="CM38" s="427"/>
      <c r="CN38" s="425">
        <v>5</v>
      </c>
      <c r="CO38" s="426"/>
      <c r="CP38" s="426"/>
      <c r="CQ38" s="426"/>
      <c r="CR38" s="426"/>
      <c r="CS38" s="426"/>
      <c r="CT38" s="426"/>
      <c r="CU38" s="426"/>
      <c r="CV38" s="426"/>
      <c r="CW38" s="426"/>
      <c r="CX38" s="426"/>
      <c r="CY38" s="426"/>
      <c r="CZ38" s="426"/>
      <c r="DA38" s="426"/>
      <c r="DB38" s="426"/>
      <c r="DC38" s="426"/>
      <c r="DD38" s="426"/>
      <c r="DE38" s="426"/>
      <c r="DF38" s="426"/>
      <c r="DG38" s="427"/>
      <c r="DH38" s="425">
        <v>6</v>
      </c>
      <c r="DI38" s="426"/>
      <c r="DJ38" s="426"/>
      <c r="DK38" s="426"/>
      <c r="DL38" s="426"/>
      <c r="DM38" s="426"/>
      <c r="DN38" s="426"/>
      <c r="DO38" s="426"/>
      <c r="DP38" s="426"/>
      <c r="DQ38" s="427"/>
      <c r="DR38" s="425">
        <v>7</v>
      </c>
      <c r="DS38" s="426"/>
      <c r="DT38" s="426"/>
      <c r="DU38" s="426"/>
      <c r="DV38" s="426"/>
      <c r="DW38" s="426"/>
      <c r="DX38" s="426"/>
      <c r="DY38" s="426"/>
      <c r="DZ38" s="426"/>
      <c r="EA38" s="426"/>
      <c r="EB38" s="426"/>
      <c r="EC38" s="426"/>
      <c r="ED38" s="426"/>
      <c r="EE38" s="426"/>
      <c r="EF38" s="426"/>
      <c r="EG38" s="427"/>
      <c r="EH38" s="425">
        <v>8</v>
      </c>
      <c r="EI38" s="426"/>
      <c r="EJ38" s="426"/>
      <c r="EK38" s="426"/>
      <c r="EL38" s="426"/>
      <c r="EM38" s="426"/>
      <c r="EN38" s="426"/>
      <c r="EO38" s="426"/>
      <c r="EP38" s="426"/>
      <c r="EQ38" s="426"/>
      <c r="ER38" s="426"/>
      <c r="ES38" s="426"/>
      <c r="ET38" s="426"/>
      <c r="EU38" s="426"/>
      <c r="EV38" s="426"/>
      <c r="EW38" s="427"/>
      <c r="EX38" s="425">
        <v>9</v>
      </c>
      <c r="EY38" s="426"/>
      <c r="EZ38" s="426"/>
      <c r="FA38" s="426"/>
      <c r="FB38" s="426"/>
      <c r="FC38" s="426"/>
      <c r="FD38" s="426"/>
      <c r="FE38" s="426"/>
      <c r="FF38" s="426"/>
      <c r="FG38" s="426"/>
      <c r="FH38" s="426"/>
      <c r="FI38" s="426"/>
      <c r="FJ38" s="426"/>
      <c r="FK38" s="426"/>
      <c r="FL38" s="426"/>
      <c r="FM38" s="426"/>
      <c r="FN38" s="426"/>
      <c r="FO38" s="426"/>
      <c r="FP38" s="426"/>
      <c r="FQ38" s="426"/>
      <c r="FR38" s="426"/>
      <c r="FS38" s="427"/>
      <c r="FT38" s="425">
        <v>10</v>
      </c>
      <c r="FU38" s="426"/>
      <c r="FV38" s="426"/>
      <c r="FW38" s="426"/>
      <c r="FX38" s="426"/>
      <c r="FY38" s="426"/>
      <c r="FZ38" s="426"/>
      <c r="GA38" s="426"/>
      <c r="GB38" s="426"/>
      <c r="GC38" s="426"/>
      <c r="GD38" s="426"/>
      <c r="GE38" s="426"/>
      <c r="GF38" s="426"/>
      <c r="GG38" s="426"/>
      <c r="GH38" s="426"/>
      <c r="GI38" s="427"/>
      <c r="GJ38" s="425">
        <v>11</v>
      </c>
      <c r="GK38" s="426"/>
      <c r="GL38" s="426"/>
      <c r="GM38" s="426"/>
      <c r="GN38" s="426"/>
      <c r="GO38" s="426"/>
      <c r="GP38" s="426"/>
      <c r="GQ38" s="426"/>
      <c r="GR38" s="426"/>
      <c r="GS38" s="426"/>
      <c r="GT38" s="426"/>
      <c r="GU38" s="426"/>
      <c r="GV38" s="426"/>
      <c r="GW38" s="426"/>
      <c r="GX38" s="426"/>
      <c r="GY38" s="426"/>
      <c r="GZ38" s="426"/>
      <c r="HA38" s="426"/>
      <c r="HB38" s="427"/>
      <c r="HC38" s="425">
        <v>12</v>
      </c>
      <c r="HD38" s="426"/>
      <c r="HE38" s="426"/>
      <c r="HF38" s="426"/>
      <c r="HG38" s="426"/>
      <c r="HH38" s="426"/>
      <c r="HI38" s="426"/>
      <c r="HJ38" s="426"/>
      <c r="HK38" s="426"/>
      <c r="HL38" s="426"/>
      <c r="HM38" s="426"/>
      <c r="HN38" s="426"/>
      <c r="HO38" s="426"/>
      <c r="HP38" s="426"/>
      <c r="HQ38" s="426"/>
      <c r="HR38" s="426"/>
      <c r="HS38" s="426"/>
      <c r="HT38" s="426"/>
      <c r="HU38" s="426"/>
      <c r="HV38" s="426"/>
    </row>
    <row r="39" spans="1:230" s="221" customFormat="1" ht="60.75" customHeight="1" thickBot="1" x14ac:dyDescent="0.25">
      <c r="A39" s="358" t="s">
        <v>770</v>
      </c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8"/>
      <c r="AZ39" s="358"/>
      <c r="BA39" s="358"/>
      <c r="BB39" s="358"/>
      <c r="BC39" s="358"/>
      <c r="BD39" s="363" t="s">
        <v>771</v>
      </c>
      <c r="BE39" s="364"/>
      <c r="BF39" s="364"/>
      <c r="BG39" s="364"/>
      <c r="BH39" s="364"/>
      <c r="BI39" s="364"/>
      <c r="BJ39" s="364"/>
      <c r="BK39" s="364"/>
      <c r="BL39" s="364"/>
      <c r="BM39" s="365"/>
      <c r="BN39" s="366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5"/>
      <c r="BZ39" s="366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5"/>
      <c r="CN39" s="366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5"/>
      <c r="DH39" s="366"/>
      <c r="DI39" s="364"/>
      <c r="DJ39" s="364"/>
      <c r="DK39" s="364"/>
      <c r="DL39" s="364"/>
      <c r="DM39" s="364"/>
      <c r="DN39" s="364"/>
      <c r="DO39" s="364"/>
      <c r="DP39" s="364"/>
      <c r="DQ39" s="365"/>
      <c r="DR39" s="366" t="s">
        <v>772</v>
      </c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5"/>
      <c r="EH39" s="428"/>
      <c r="EI39" s="429"/>
      <c r="EJ39" s="429"/>
      <c r="EK39" s="429"/>
      <c r="EL39" s="429"/>
      <c r="EM39" s="429"/>
      <c r="EN39" s="429"/>
      <c r="EO39" s="429"/>
      <c r="EP39" s="429"/>
      <c r="EQ39" s="429"/>
      <c r="ER39" s="429"/>
      <c r="ES39" s="429"/>
      <c r="ET39" s="429"/>
      <c r="EU39" s="429"/>
      <c r="EV39" s="429"/>
      <c r="EW39" s="430"/>
      <c r="EX39" s="428"/>
      <c r="EY39" s="429"/>
      <c r="EZ39" s="429"/>
      <c r="FA39" s="429"/>
      <c r="FB39" s="429"/>
      <c r="FC39" s="429"/>
      <c r="FD39" s="429"/>
      <c r="FE39" s="429"/>
      <c r="FF39" s="429"/>
      <c r="FG39" s="429"/>
      <c r="FH39" s="429"/>
      <c r="FI39" s="429"/>
      <c r="FJ39" s="429"/>
      <c r="FK39" s="429"/>
      <c r="FL39" s="429"/>
      <c r="FM39" s="429"/>
      <c r="FN39" s="429"/>
      <c r="FO39" s="429"/>
      <c r="FP39" s="429"/>
      <c r="FQ39" s="429"/>
      <c r="FR39" s="429"/>
      <c r="FS39" s="430"/>
      <c r="FT39" s="431">
        <v>2805120</v>
      </c>
      <c r="FU39" s="432"/>
      <c r="FV39" s="432"/>
      <c r="FW39" s="432"/>
      <c r="FX39" s="432"/>
      <c r="FY39" s="432"/>
      <c r="FZ39" s="432"/>
      <c r="GA39" s="432"/>
      <c r="GB39" s="432"/>
      <c r="GC39" s="432"/>
      <c r="GD39" s="432"/>
      <c r="GE39" s="432"/>
      <c r="GF39" s="432"/>
      <c r="GG39" s="432"/>
      <c r="GH39" s="432"/>
      <c r="GI39" s="433"/>
      <c r="GJ39" s="431"/>
      <c r="GK39" s="432"/>
      <c r="GL39" s="432"/>
      <c r="GM39" s="432"/>
      <c r="GN39" s="432"/>
      <c r="GO39" s="432"/>
      <c r="GP39" s="432"/>
      <c r="GQ39" s="432"/>
      <c r="GR39" s="432"/>
      <c r="GS39" s="432"/>
      <c r="GT39" s="432"/>
      <c r="GU39" s="432"/>
      <c r="GV39" s="432"/>
      <c r="GW39" s="432"/>
      <c r="GX39" s="432"/>
      <c r="GY39" s="432"/>
      <c r="GZ39" s="432"/>
      <c r="HA39" s="432"/>
      <c r="HB39" s="433"/>
      <c r="HC39" s="431"/>
      <c r="HD39" s="432"/>
      <c r="HE39" s="432"/>
      <c r="HF39" s="432"/>
      <c r="HG39" s="432"/>
      <c r="HH39" s="432"/>
      <c r="HI39" s="432"/>
      <c r="HJ39" s="432"/>
      <c r="HK39" s="432"/>
      <c r="HL39" s="432"/>
      <c r="HM39" s="432"/>
      <c r="HN39" s="432"/>
      <c r="HO39" s="432"/>
      <c r="HP39" s="432"/>
      <c r="HQ39" s="432"/>
      <c r="HR39" s="432"/>
      <c r="HS39" s="432"/>
      <c r="HT39" s="432"/>
      <c r="HU39" s="432"/>
      <c r="HV39" s="434"/>
    </row>
    <row r="40" spans="1:230" s="221" customFormat="1" ht="42" customHeight="1" thickBot="1" x14ac:dyDescent="0.25">
      <c r="A40" s="358" t="s">
        <v>770</v>
      </c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63" t="s">
        <v>771</v>
      </c>
      <c r="BE40" s="364"/>
      <c r="BF40" s="364"/>
      <c r="BG40" s="364"/>
      <c r="BH40" s="364"/>
      <c r="BI40" s="364"/>
      <c r="BJ40" s="364"/>
      <c r="BK40" s="364"/>
      <c r="BL40" s="364"/>
      <c r="BM40" s="365"/>
      <c r="BN40" s="362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1"/>
      <c r="BZ40" s="362"/>
      <c r="CA40" s="360"/>
      <c r="CB40" s="360"/>
      <c r="CC40" s="360"/>
      <c r="CD40" s="360"/>
      <c r="CE40" s="360"/>
      <c r="CF40" s="360"/>
      <c r="CG40" s="360"/>
      <c r="CH40" s="360"/>
      <c r="CI40" s="360"/>
      <c r="CJ40" s="360"/>
      <c r="CK40" s="360"/>
      <c r="CL40" s="360"/>
      <c r="CM40" s="361"/>
      <c r="CN40" s="362"/>
      <c r="CO40" s="360"/>
      <c r="CP40" s="360"/>
      <c r="CQ40" s="360"/>
      <c r="CR40" s="360"/>
      <c r="CS40" s="360"/>
      <c r="CT40" s="360"/>
      <c r="CU40" s="360"/>
      <c r="CV40" s="360"/>
      <c r="CW40" s="360"/>
      <c r="CX40" s="360"/>
      <c r="CY40" s="360"/>
      <c r="CZ40" s="360"/>
      <c r="DA40" s="360"/>
      <c r="DB40" s="360"/>
      <c r="DC40" s="360"/>
      <c r="DD40" s="360"/>
      <c r="DE40" s="360"/>
      <c r="DF40" s="360"/>
      <c r="DG40" s="361"/>
      <c r="DH40" s="362"/>
      <c r="DI40" s="360"/>
      <c r="DJ40" s="360"/>
      <c r="DK40" s="360"/>
      <c r="DL40" s="360"/>
      <c r="DM40" s="360"/>
      <c r="DN40" s="360"/>
      <c r="DO40" s="360"/>
      <c r="DP40" s="360"/>
      <c r="DQ40" s="361"/>
      <c r="DR40" s="362" t="s">
        <v>515</v>
      </c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1"/>
      <c r="EH40" s="441"/>
      <c r="EI40" s="442"/>
      <c r="EJ40" s="442"/>
      <c r="EK40" s="442"/>
      <c r="EL40" s="442"/>
      <c r="EM40" s="442"/>
      <c r="EN40" s="442"/>
      <c r="EO40" s="442"/>
      <c r="EP40" s="442"/>
      <c r="EQ40" s="442"/>
      <c r="ER40" s="442"/>
      <c r="ES40" s="442"/>
      <c r="ET40" s="442"/>
      <c r="EU40" s="442"/>
      <c r="EV40" s="442"/>
      <c r="EW40" s="443"/>
      <c r="EX40" s="441"/>
      <c r="EY40" s="442"/>
      <c r="EZ40" s="442"/>
      <c r="FA40" s="442"/>
      <c r="FB40" s="442"/>
      <c r="FC40" s="442"/>
      <c r="FD40" s="442"/>
      <c r="FE40" s="442"/>
      <c r="FF40" s="442"/>
      <c r="FG40" s="442"/>
      <c r="FH40" s="442"/>
      <c r="FI40" s="442"/>
      <c r="FJ40" s="442"/>
      <c r="FK40" s="442"/>
      <c r="FL40" s="442"/>
      <c r="FM40" s="442"/>
      <c r="FN40" s="442"/>
      <c r="FO40" s="442"/>
      <c r="FP40" s="442"/>
      <c r="FQ40" s="442"/>
      <c r="FR40" s="442"/>
      <c r="FS40" s="443"/>
      <c r="FT40" s="437"/>
      <c r="FU40" s="438"/>
      <c r="FV40" s="438"/>
      <c r="FW40" s="438"/>
      <c r="FX40" s="438"/>
      <c r="FY40" s="438"/>
      <c r="FZ40" s="438"/>
      <c r="GA40" s="438"/>
      <c r="GB40" s="438"/>
      <c r="GC40" s="438"/>
      <c r="GD40" s="438"/>
      <c r="GE40" s="438"/>
      <c r="GF40" s="438"/>
      <c r="GG40" s="438"/>
      <c r="GH40" s="438"/>
      <c r="GI40" s="439"/>
      <c r="GJ40" s="437">
        <v>2805120</v>
      </c>
      <c r="GK40" s="438"/>
      <c r="GL40" s="438"/>
      <c r="GM40" s="438"/>
      <c r="GN40" s="438"/>
      <c r="GO40" s="438"/>
      <c r="GP40" s="438"/>
      <c r="GQ40" s="438"/>
      <c r="GR40" s="438"/>
      <c r="GS40" s="438"/>
      <c r="GT40" s="438"/>
      <c r="GU40" s="438"/>
      <c r="GV40" s="438"/>
      <c r="GW40" s="438"/>
      <c r="GX40" s="438"/>
      <c r="GY40" s="438"/>
      <c r="GZ40" s="438"/>
      <c r="HA40" s="438"/>
      <c r="HB40" s="439"/>
      <c r="HC40" s="437">
        <v>2805120</v>
      </c>
      <c r="HD40" s="438"/>
      <c r="HE40" s="438"/>
      <c r="HF40" s="438"/>
      <c r="HG40" s="438"/>
      <c r="HH40" s="438"/>
      <c r="HI40" s="438"/>
      <c r="HJ40" s="438"/>
      <c r="HK40" s="438"/>
      <c r="HL40" s="438"/>
      <c r="HM40" s="438"/>
      <c r="HN40" s="438"/>
      <c r="HO40" s="438"/>
      <c r="HP40" s="438"/>
      <c r="HQ40" s="438"/>
      <c r="HR40" s="438"/>
      <c r="HS40" s="438"/>
      <c r="HT40" s="438"/>
      <c r="HU40" s="438"/>
      <c r="HV40" s="440"/>
    </row>
    <row r="41" spans="1:230" s="221" customFormat="1" ht="30.75" customHeight="1" x14ac:dyDescent="0.2">
      <c r="A41" s="358" t="s">
        <v>722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63" t="s">
        <v>773</v>
      </c>
      <c r="BE41" s="364"/>
      <c r="BF41" s="364"/>
      <c r="BG41" s="364"/>
      <c r="BH41" s="364"/>
      <c r="BI41" s="364"/>
      <c r="BJ41" s="364"/>
      <c r="BK41" s="364"/>
      <c r="BL41" s="364"/>
      <c r="BM41" s="365"/>
      <c r="BN41" s="366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5"/>
      <c r="BZ41" s="366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5"/>
      <c r="CN41" s="366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5"/>
      <c r="DH41" s="366"/>
      <c r="DI41" s="364"/>
      <c r="DJ41" s="364"/>
      <c r="DK41" s="364"/>
      <c r="DL41" s="364"/>
      <c r="DM41" s="364"/>
      <c r="DN41" s="364"/>
      <c r="DO41" s="364"/>
      <c r="DP41" s="364"/>
      <c r="DQ41" s="365"/>
      <c r="DR41" s="366" t="s">
        <v>772</v>
      </c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5"/>
      <c r="EH41" s="428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29"/>
      <c r="EW41" s="430"/>
      <c r="EX41" s="428"/>
      <c r="EY41" s="42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429"/>
      <c r="FM41" s="429"/>
      <c r="FN41" s="429"/>
      <c r="FO41" s="429"/>
      <c r="FP41" s="429"/>
      <c r="FQ41" s="429"/>
      <c r="FR41" s="429"/>
      <c r="FS41" s="430"/>
      <c r="FT41" s="431">
        <v>151318.5</v>
      </c>
      <c r="FU41" s="432"/>
      <c r="FV41" s="432"/>
      <c r="FW41" s="432"/>
      <c r="FX41" s="432"/>
      <c r="FY41" s="432"/>
      <c r="FZ41" s="432"/>
      <c r="GA41" s="432"/>
      <c r="GB41" s="432"/>
      <c r="GC41" s="432"/>
      <c r="GD41" s="432"/>
      <c r="GE41" s="432"/>
      <c r="GF41" s="432"/>
      <c r="GG41" s="432"/>
      <c r="GH41" s="432"/>
      <c r="GI41" s="433"/>
      <c r="GJ41" s="431"/>
      <c r="GK41" s="432"/>
      <c r="GL41" s="432"/>
      <c r="GM41" s="432"/>
      <c r="GN41" s="432"/>
      <c r="GO41" s="432"/>
      <c r="GP41" s="432"/>
      <c r="GQ41" s="432"/>
      <c r="GR41" s="432"/>
      <c r="GS41" s="432"/>
      <c r="GT41" s="432"/>
      <c r="GU41" s="432"/>
      <c r="GV41" s="432"/>
      <c r="GW41" s="432"/>
      <c r="GX41" s="432"/>
      <c r="GY41" s="432"/>
      <c r="GZ41" s="432"/>
      <c r="HA41" s="432"/>
      <c r="HB41" s="433"/>
      <c r="HC41" s="431"/>
      <c r="HD41" s="432"/>
      <c r="HE41" s="432"/>
      <c r="HF41" s="432"/>
      <c r="HG41" s="432"/>
      <c r="HH41" s="432"/>
      <c r="HI41" s="432"/>
      <c r="HJ41" s="432"/>
      <c r="HK41" s="432"/>
      <c r="HL41" s="432"/>
      <c r="HM41" s="432"/>
      <c r="HN41" s="432"/>
      <c r="HO41" s="432"/>
      <c r="HP41" s="432"/>
      <c r="HQ41" s="432"/>
      <c r="HR41" s="432"/>
      <c r="HS41" s="432"/>
      <c r="HT41" s="432"/>
      <c r="HU41" s="432"/>
      <c r="HV41" s="434"/>
    </row>
    <row r="42" spans="1:230" s="221" customFormat="1" ht="33" customHeight="1" x14ac:dyDescent="0.2">
      <c r="A42" s="358" t="s">
        <v>722</v>
      </c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9" t="s">
        <v>773</v>
      </c>
      <c r="BE42" s="360"/>
      <c r="BF42" s="360"/>
      <c r="BG42" s="360"/>
      <c r="BH42" s="360"/>
      <c r="BI42" s="360"/>
      <c r="BJ42" s="360"/>
      <c r="BK42" s="360"/>
      <c r="BL42" s="360"/>
      <c r="BM42" s="361"/>
      <c r="BN42" s="362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1"/>
      <c r="BZ42" s="362"/>
      <c r="CA42" s="360"/>
      <c r="CB42" s="360"/>
      <c r="CC42" s="360"/>
      <c r="CD42" s="360"/>
      <c r="CE42" s="360"/>
      <c r="CF42" s="360"/>
      <c r="CG42" s="360"/>
      <c r="CH42" s="360"/>
      <c r="CI42" s="360"/>
      <c r="CJ42" s="360"/>
      <c r="CK42" s="360"/>
      <c r="CL42" s="360"/>
      <c r="CM42" s="361"/>
      <c r="CN42" s="362"/>
      <c r="CO42" s="360"/>
      <c r="CP42" s="360"/>
      <c r="CQ42" s="360"/>
      <c r="CR42" s="360"/>
      <c r="CS42" s="360"/>
      <c r="CT42" s="360"/>
      <c r="CU42" s="360"/>
      <c r="CV42" s="360"/>
      <c r="CW42" s="360"/>
      <c r="CX42" s="360"/>
      <c r="CY42" s="360"/>
      <c r="CZ42" s="360"/>
      <c r="DA42" s="360"/>
      <c r="DB42" s="360"/>
      <c r="DC42" s="360"/>
      <c r="DD42" s="360"/>
      <c r="DE42" s="360"/>
      <c r="DF42" s="360"/>
      <c r="DG42" s="361"/>
      <c r="DH42" s="362"/>
      <c r="DI42" s="360"/>
      <c r="DJ42" s="360"/>
      <c r="DK42" s="360"/>
      <c r="DL42" s="360"/>
      <c r="DM42" s="360"/>
      <c r="DN42" s="360"/>
      <c r="DO42" s="360"/>
      <c r="DP42" s="360"/>
      <c r="DQ42" s="361"/>
      <c r="DR42" s="362" t="s">
        <v>515</v>
      </c>
      <c r="DS42" s="360"/>
      <c r="DT42" s="360"/>
      <c r="DU42" s="360"/>
      <c r="DV42" s="360"/>
      <c r="DW42" s="360"/>
      <c r="DX42" s="360"/>
      <c r="DY42" s="360"/>
      <c r="DZ42" s="360"/>
      <c r="EA42" s="360"/>
      <c r="EB42" s="360"/>
      <c r="EC42" s="360"/>
      <c r="ED42" s="360"/>
      <c r="EE42" s="360"/>
      <c r="EF42" s="360"/>
      <c r="EG42" s="361"/>
      <c r="EH42" s="441"/>
      <c r="EI42" s="442"/>
      <c r="EJ42" s="442"/>
      <c r="EK42" s="442"/>
      <c r="EL42" s="442"/>
      <c r="EM42" s="442"/>
      <c r="EN42" s="442"/>
      <c r="EO42" s="442"/>
      <c r="EP42" s="442"/>
      <c r="EQ42" s="442"/>
      <c r="ER42" s="442"/>
      <c r="ES42" s="442"/>
      <c r="ET42" s="442"/>
      <c r="EU42" s="442"/>
      <c r="EV42" s="442"/>
      <c r="EW42" s="443"/>
      <c r="EX42" s="441"/>
      <c r="EY42" s="442"/>
      <c r="EZ42" s="442"/>
      <c r="FA42" s="442"/>
      <c r="FB42" s="442"/>
      <c r="FC42" s="442"/>
      <c r="FD42" s="442"/>
      <c r="FE42" s="442"/>
      <c r="FF42" s="442"/>
      <c r="FG42" s="442"/>
      <c r="FH42" s="442"/>
      <c r="FI42" s="442"/>
      <c r="FJ42" s="442"/>
      <c r="FK42" s="442"/>
      <c r="FL42" s="442"/>
      <c r="FM42" s="442"/>
      <c r="FN42" s="442"/>
      <c r="FO42" s="442"/>
      <c r="FP42" s="442"/>
      <c r="FQ42" s="442"/>
      <c r="FR42" s="442"/>
      <c r="FS42" s="443"/>
      <c r="FT42" s="437"/>
      <c r="FU42" s="438"/>
      <c r="FV42" s="438"/>
      <c r="FW42" s="438"/>
      <c r="FX42" s="438"/>
      <c r="FY42" s="438"/>
      <c r="FZ42" s="438"/>
      <c r="GA42" s="438"/>
      <c r="GB42" s="438"/>
      <c r="GC42" s="438"/>
      <c r="GD42" s="438"/>
      <c r="GE42" s="438"/>
      <c r="GF42" s="438"/>
      <c r="GG42" s="438"/>
      <c r="GH42" s="438"/>
      <c r="GI42" s="439"/>
      <c r="GJ42" s="437">
        <v>151318.5</v>
      </c>
      <c r="GK42" s="438"/>
      <c r="GL42" s="438"/>
      <c r="GM42" s="438"/>
      <c r="GN42" s="438"/>
      <c r="GO42" s="438"/>
      <c r="GP42" s="438"/>
      <c r="GQ42" s="438"/>
      <c r="GR42" s="438"/>
      <c r="GS42" s="438"/>
      <c r="GT42" s="438"/>
      <c r="GU42" s="438"/>
      <c r="GV42" s="438"/>
      <c r="GW42" s="438"/>
      <c r="GX42" s="438"/>
      <c r="GY42" s="438"/>
      <c r="GZ42" s="438"/>
      <c r="HA42" s="438"/>
      <c r="HB42" s="439"/>
      <c r="HC42" s="437">
        <v>151318.5</v>
      </c>
      <c r="HD42" s="438"/>
      <c r="HE42" s="438"/>
      <c r="HF42" s="438"/>
      <c r="HG42" s="438"/>
      <c r="HH42" s="438"/>
      <c r="HI42" s="438"/>
      <c r="HJ42" s="438"/>
      <c r="HK42" s="438"/>
      <c r="HL42" s="438"/>
      <c r="HM42" s="438"/>
      <c r="HN42" s="438"/>
      <c r="HO42" s="438"/>
      <c r="HP42" s="438"/>
      <c r="HQ42" s="438"/>
      <c r="HR42" s="438"/>
      <c r="HS42" s="438"/>
      <c r="HT42" s="438"/>
      <c r="HU42" s="438"/>
      <c r="HV42" s="440"/>
    </row>
    <row r="43" spans="1:230" s="221" customFormat="1" ht="45" hidden="1" customHeight="1" thickBot="1" x14ac:dyDescent="0.3">
      <c r="A43" s="358" t="s">
        <v>721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9" t="s">
        <v>774</v>
      </c>
      <c r="BE43" s="360"/>
      <c r="BF43" s="360"/>
      <c r="BG43" s="360"/>
      <c r="BH43" s="360"/>
      <c r="BI43" s="360"/>
      <c r="BJ43" s="360"/>
      <c r="BK43" s="360"/>
      <c r="BL43" s="360"/>
      <c r="BM43" s="361"/>
      <c r="BN43" s="362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1"/>
      <c r="BZ43" s="362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1"/>
      <c r="CN43" s="362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1"/>
      <c r="DH43" s="362"/>
      <c r="DI43" s="360"/>
      <c r="DJ43" s="360"/>
      <c r="DK43" s="360"/>
      <c r="DL43" s="360"/>
      <c r="DM43" s="360"/>
      <c r="DN43" s="360"/>
      <c r="DO43" s="360"/>
      <c r="DP43" s="360"/>
      <c r="DQ43" s="361"/>
      <c r="DR43" s="362" t="s">
        <v>772</v>
      </c>
      <c r="DS43" s="360"/>
      <c r="DT43" s="360"/>
      <c r="DU43" s="360"/>
      <c r="DV43" s="360"/>
      <c r="DW43" s="360"/>
      <c r="DX43" s="360"/>
      <c r="DY43" s="360"/>
      <c r="DZ43" s="360"/>
      <c r="EA43" s="360"/>
      <c r="EB43" s="360"/>
      <c r="EC43" s="360"/>
      <c r="ED43" s="360"/>
      <c r="EE43" s="360"/>
      <c r="EF43" s="360"/>
      <c r="EG43" s="361"/>
      <c r="EH43" s="441"/>
      <c r="EI43" s="442"/>
      <c r="EJ43" s="442"/>
      <c r="EK43" s="442"/>
      <c r="EL43" s="442"/>
      <c r="EM43" s="442"/>
      <c r="EN43" s="442"/>
      <c r="EO43" s="442"/>
      <c r="EP43" s="442"/>
      <c r="EQ43" s="442"/>
      <c r="ER43" s="442"/>
      <c r="ES43" s="442"/>
      <c r="ET43" s="442"/>
      <c r="EU43" s="442"/>
      <c r="EV43" s="442"/>
      <c r="EW43" s="443"/>
      <c r="EX43" s="441"/>
      <c r="EY43" s="442"/>
      <c r="EZ43" s="442"/>
      <c r="FA43" s="442"/>
      <c r="FB43" s="442"/>
      <c r="FC43" s="442"/>
      <c r="FD43" s="442"/>
      <c r="FE43" s="442"/>
      <c r="FF43" s="442"/>
      <c r="FG43" s="442"/>
      <c r="FH43" s="442"/>
      <c r="FI43" s="442"/>
      <c r="FJ43" s="442"/>
      <c r="FK43" s="442"/>
      <c r="FL43" s="442"/>
      <c r="FM43" s="442"/>
      <c r="FN43" s="442"/>
      <c r="FO43" s="442"/>
      <c r="FP43" s="442"/>
      <c r="FQ43" s="442"/>
      <c r="FR43" s="442"/>
      <c r="FS43" s="443"/>
      <c r="FT43" s="437"/>
      <c r="FU43" s="438"/>
      <c r="FV43" s="438"/>
      <c r="FW43" s="438"/>
      <c r="FX43" s="438"/>
      <c r="FY43" s="438"/>
      <c r="FZ43" s="438"/>
      <c r="GA43" s="438"/>
      <c r="GB43" s="438"/>
      <c r="GC43" s="438"/>
      <c r="GD43" s="438"/>
      <c r="GE43" s="438"/>
      <c r="GF43" s="438"/>
      <c r="GG43" s="438"/>
      <c r="GH43" s="438"/>
      <c r="GI43" s="439"/>
      <c r="GJ43" s="437"/>
      <c r="GK43" s="438"/>
      <c r="GL43" s="438"/>
      <c r="GM43" s="438"/>
      <c r="GN43" s="438"/>
      <c r="GO43" s="438"/>
      <c r="GP43" s="438"/>
      <c r="GQ43" s="438"/>
      <c r="GR43" s="438"/>
      <c r="GS43" s="438"/>
      <c r="GT43" s="438"/>
      <c r="GU43" s="438"/>
      <c r="GV43" s="438"/>
      <c r="GW43" s="438"/>
      <c r="GX43" s="438"/>
      <c r="GY43" s="438"/>
      <c r="GZ43" s="438"/>
      <c r="HA43" s="438"/>
      <c r="HB43" s="439"/>
      <c r="HC43" s="437"/>
      <c r="HD43" s="438"/>
      <c r="HE43" s="438"/>
      <c r="HF43" s="438"/>
      <c r="HG43" s="438"/>
      <c r="HH43" s="438"/>
      <c r="HI43" s="438"/>
      <c r="HJ43" s="438"/>
      <c r="HK43" s="438"/>
      <c r="HL43" s="438"/>
      <c r="HM43" s="438"/>
      <c r="HN43" s="438"/>
      <c r="HO43" s="438"/>
      <c r="HP43" s="438"/>
      <c r="HQ43" s="438"/>
      <c r="HR43" s="438"/>
      <c r="HS43" s="438"/>
      <c r="HT43" s="438"/>
      <c r="HU43" s="438"/>
      <c r="HV43" s="440"/>
    </row>
    <row r="44" spans="1:230" s="221" customFormat="1" ht="38.25" hidden="1" customHeight="1" x14ac:dyDescent="0.25">
      <c r="A44" s="358" t="s">
        <v>721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358"/>
      <c r="AX44" s="358"/>
      <c r="AY44" s="358"/>
      <c r="AZ44" s="358"/>
      <c r="BA44" s="358"/>
      <c r="BB44" s="358"/>
      <c r="BC44" s="358"/>
      <c r="BD44" s="363" t="s">
        <v>774</v>
      </c>
      <c r="BE44" s="364"/>
      <c r="BF44" s="364"/>
      <c r="BG44" s="364"/>
      <c r="BH44" s="364"/>
      <c r="BI44" s="364"/>
      <c r="BJ44" s="364"/>
      <c r="BK44" s="364"/>
      <c r="BL44" s="364"/>
      <c r="BM44" s="365"/>
      <c r="BN44" s="366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5"/>
      <c r="BZ44" s="366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5"/>
      <c r="CN44" s="366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5"/>
      <c r="DH44" s="366"/>
      <c r="DI44" s="364"/>
      <c r="DJ44" s="364"/>
      <c r="DK44" s="364"/>
      <c r="DL44" s="364"/>
      <c r="DM44" s="364"/>
      <c r="DN44" s="364"/>
      <c r="DO44" s="364"/>
      <c r="DP44" s="364"/>
      <c r="DQ44" s="365"/>
      <c r="DR44" s="366" t="s">
        <v>496</v>
      </c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5"/>
      <c r="EH44" s="428"/>
      <c r="EI44" s="429"/>
      <c r="EJ44" s="429"/>
      <c r="EK44" s="429"/>
      <c r="EL44" s="429"/>
      <c r="EM44" s="429"/>
      <c r="EN44" s="429"/>
      <c r="EO44" s="429"/>
      <c r="EP44" s="429"/>
      <c r="EQ44" s="429"/>
      <c r="ER44" s="429"/>
      <c r="ES44" s="429"/>
      <c r="ET44" s="429"/>
      <c r="EU44" s="429"/>
      <c r="EV44" s="429"/>
      <c r="EW44" s="430"/>
      <c r="EX44" s="428"/>
      <c r="EY44" s="429"/>
      <c r="EZ44" s="429"/>
      <c r="FA44" s="429"/>
      <c r="FB44" s="429"/>
      <c r="FC44" s="429"/>
      <c r="FD44" s="429"/>
      <c r="FE44" s="429"/>
      <c r="FF44" s="429"/>
      <c r="FG44" s="429"/>
      <c r="FH44" s="429"/>
      <c r="FI44" s="429"/>
      <c r="FJ44" s="429"/>
      <c r="FK44" s="429"/>
      <c r="FL44" s="429"/>
      <c r="FM44" s="429"/>
      <c r="FN44" s="429"/>
      <c r="FO44" s="429"/>
      <c r="FP44" s="429"/>
      <c r="FQ44" s="429"/>
      <c r="FR44" s="429"/>
      <c r="FS44" s="430"/>
      <c r="FT44" s="431"/>
      <c r="FU44" s="432"/>
      <c r="FV44" s="432"/>
      <c r="FW44" s="432"/>
      <c r="FX44" s="432"/>
      <c r="FY44" s="432"/>
      <c r="FZ44" s="432"/>
      <c r="GA44" s="432"/>
      <c r="GB44" s="432"/>
      <c r="GC44" s="432"/>
      <c r="GD44" s="432"/>
      <c r="GE44" s="432"/>
      <c r="GF44" s="432"/>
      <c r="GG44" s="432"/>
      <c r="GH44" s="432"/>
      <c r="GI44" s="433"/>
      <c r="GJ44" s="431"/>
      <c r="GK44" s="432"/>
      <c r="GL44" s="432"/>
      <c r="GM44" s="432"/>
      <c r="GN44" s="432"/>
      <c r="GO44" s="432"/>
      <c r="GP44" s="432"/>
      <c r="GQ44" s="432"/>
      <c r="GR44" s="432"/>
      <c r="GS44" s="432"/>
      <c r="GT44" s="432"/>
      <c r="GU44" s="432"/>
      <c r="GV44" s="432"/>
      <c r="GW44" s="432"/>
      <c r="GX44" s="432"/>
      <c r="GY44" s="432"/>
      <c r="GZ44" s="432"/>
      <c r="HA44" s="432"/>
      <c r="HB44" s="433"/>
      <c r="HC44" s="431"/>
      <c r="HD44" s="432"/>
      <c r="HE44" s="432"/>
      <c r="HF44" s="432"/>
      <c r="HG44" s="432"/>
      <c r="HH44" s="432"/>
      <c r="HI44" s="432"/>
      <c r="HJ44" s="432"/>
      <c r="HK44" s="432"/>
      <c r="HL44" s="432"/>
      <c r="HM44" s="432"/>
      <c r="HN44" s="432"/>
      <c r="HO44" s="432"/>
      <c r="HP44" s="432"/>
      <c r="HQ44" s="432"/>
      <c r="HR44" s="432"/>
      <c r="HS44" s="432"/>
      <c r="HT44" s="432"/>
      <c r="HU44" s="432"/>
      <c r="HV44" s="434"/>
    </row>
    <row r="45" spans="1:230" s="218" customFormat="1" ht="15" customHeight="1" x14ac:dyDescent="0.2">
      <c r="A45" s="358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358"/>
      <c r="AO45" s="358"/>
      <c r="AP45" s="358"/>
      <c r="AQ45" s="358"/>
      <c r="AR45" s="358"/>
      <c r="AS45" s="358"/>
      <c r="AT45" s="358"/>
      <c r="AU45" s="358"/>
      <c r="AV45" s="358"/>
      <c r="AW45" s="358"/>
      <c r="AX45" s="358"/>
      <c r="AY45" s="358"/>
      <c r="AZ45" s="358"/>
      <c r="BA45" s="358"/>
      <c r="BB45" s="358"/>
      <c r="BC45" s="358"/>
      <c r="BD45" s="359"/>
      <c r="BE45" s="360"/>
      <c r="BF45" s="360"/>
      <c r="BG45" s="360"/>
      <c r="BH45" s="360"/>
      <c r="BI45" s="360"/>
      <c r="BJ45" s="360"/>
      <c r="BK45" s="360"/>
      <c r="BL45" s="360"/>
      <c r="BM45" s="361"/>
      <c r="BN45" s="362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1"/>
      <c r="BZ45" s="362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1"/>
      <c r="CN45" s="362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1"/>
      <c r="DH45" s="362"/>
      <c r="DI45" s="360"/>
      <c r="DJ45" s="360"/>
      <c r="DK45" s="360"/>
      <c r="DL45" s="360"/>
      <c r="DM45" s="360"/>
      <c r="DN45" s="360"/>
      <c r="DO45" s="360"/>
      <c r="DP45" s="360"/>
      <c r="DQ45" s="361"/>
      <c r="DR45" s="362"/>
      <c r="DS45" s="360"/>
      <c r="DT45" s="360"/>
      <c r="DU45" s="360"/>
      <c r="DV45" s="360"/>
      <c r="DW45" s="360"/>
      <c r="DX45" s="360"/>
      <c r="DY45" s="360"/>
      <c r="DZ45" s="360"/>
      <c r="EA45" s="360"/>
      <c r="EB45" s="360"/>
      <c r="EC45" s="360"/>
      <c r="ED45" s="360"/>
      <c r="EE45" s="360"/>
      <c r="EF45" s="360"/>
      <c r="EG45" s="361"/>
      <c r="EH45" s="441"/>
      <c r="EI45" s="442"/>
      <c r="EJ45" s="442"/>
      <c r="EK45" s="442"/>
      <c r="EL45" s="442"/>
      <c r="EM45" s="442"/>
      <c r="EN45" s="442"/>
      <c r="EO45" s="442"/>
      <c r="EP45" s="442"/>
      <c r="EQ45" s="442"/>
      <c r="ER45" s="442"/>
      <c r="ES45" s="442"/>
      <c r="ET45" s="442"/>
      <c r="EU45" s="442"/>
      <c r="EV45" s="442"/>
      <c r="EW45" s="443"/>
      <c r="EX45" s="441"/>
      <c r="EY45" s="442"/>
      <c r="EZ45" s="442"/>
      <c r="FA45" s="442"/>
      <c r="FB45" s="442"/>
      <c r="FC45" s="442"/>
      <c r="FD45" s="442"/>
      <c r="FE45" s="442"/>
      <c r="FF45" s="442"/>
      <c r="FG45" s="442"/>
      <c r="FH45" s="442"/>
      <c r="FI45" s="442"/>
      <c r="FJ45" s="442"/>
      <c r="FK45" s="442"/>
      <c r="FL45" s="442"/>
      <c r="FM45" s="442"/>
      <c r="FN45" s="442"/>
      <c r="FO45" s="442"/>
      <c r="FP45" s="442"/>
      <c r="FQ45" s="442"/>
      <c r="FR45" s="442"/>
      <c r="FS45" s="443"/>
      <c r="FT45" s="437"/>
      <c r="FU45" s="438"/>
      <c r="FV45" s="438"/>
      <c r="FW45" s="438"/>
      <c r="FX45" s="438"/>
      <c r="FY45" s="438"/>
      <c r="FZ45" s="438"/>
      <c r="GA45" s="438"/>
      <c r="GB45" s="438"/>
      <c r="GC45" s="438"/>
      <c r="GD45" s="438"/>
      <c r="GE45" s="438"/>
      <c r="GF45" s="438"/>
      <c r="GG45" s="438"/>
      <c r="GH45" s="438"/>
      <c r="GI45" s="439"/>
      <c r="GJ45" s="437"/>
      <c r="GK45" s="438"/>
      <c r="GL45" s="438"/>
      <c r="GM45" s="438"/>
      <c r="GN45" s="438"/>
      <c r="GO45" s="438"/>
      <c r="GP45" s="438"/>
      <c r="GQ45" s="438"/>
      <c r="GR45" s="438"/>
      <c r="GS45" s="438"/>
      <c r="GT45" s="438"/>
      <c r="GU45" s="438"/>
      <c r="GV45" s="438"/>
      <c r="GW45" s="438"/>
      <c r="GX45" s="438"/>
      <c r="GY45" s="438"/>
      <c r="GZ45" s="438"/>
      <c r="HA45" s="438"/>
      <c r="HB45" s="439"/>
      <c r="HC45" s="437"/>
      <c r="HD45" s="438"/>
      <c r="HE45" s="438"/>
      <c r="HF45" s="438"/>
      <c r="HG45" s="438"/>
      <c r="HH45" s="438"/>
      <c r="HI45" s="438"/>
      <c r="HJ45" s="438"/>
      <c r="HK45" s="438"/>
      <c r="HL45" s="438"/>
      <c r="HM45" s="438"/>
      <c r="HN45" s="438"/>
      <c r="HO45" s="438"/>
      <c r="HP45" s="438"/>
      <c r="HQ45" s="438"/>
      <c r="HR45" s="438"/>
      <c r="HS45" s="438"/>
      <c r="HT45" s="438"/>
      <c r="HU45" s="438"/>
      <c r="HV45" s="440"/>
    </row>
    <row r="46" spans="1:230" s="218" customFormat="1" ht="15" customHeight="1" x14ac:dyDescent="0.2">
      <c r="A46" s="444" t="s">
        <v>775</v>
      </c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4"/>
      <c r="U46" s="444"/>
      <c r="V46" s="444"/>
      <c r="W46" s="444"/>
      <c r="X46" s="444"/>
      <c r="Y46" s="444"/>
      <c r="Z46" s="444"/>
      <c r="AA46" s="444"/>
      <c r="AB46" s="444"/>
      <c r="AC46" s="444"/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359"/>
      <c r="BE46" s="360"/>
      <c r="BF46" s="360"/>
      <c r="BG46" s="360"/>
      <c r="BH46" s="360"/>
      <c r="BI46" s="360"/>
      <c r="BJ46" s="360"/>
      <c r="BK46" s="360"/>
      <c r="BL46" s="360"/>
      <c r="BM46" s="361"/>
      <c r="BN46" s="445" t="s">
        <v>7</v>
      </c>
      <c r="BO46" s="446"/>
      <c r="BP46" s="446"/>
      <c r="BQ46" s="446"/>
      <c r="BR46" s="446"/>
      <c r="BS46" s="446"/>
      <c r="BT46" s="446"/>
      <c r="BU46" s="446"/>
      <c r="BV46" s="446"/>
      <c r="BW46" s="446"/>
      <c r="BX46" s="446"/>
      <c r="BY46" s="447"/>
      <c r="BZ46" s="445" t="s">
        <v>7</v>
      </c>
      <c r="CA46" s="446"/>
      <c r="CB46" s="446"/>
      <c r="CC46" s="446"/>
      <c r="CD46" s="446"/>
      <c r="CE46" s="446"/>
      <c r="CF46" s="446"/>
      <c r="CG46" s="446"/>
      <c r="CH46" s="446"/>
      <c r="CI46" s="446"/>
      <c r="CJ46" s="446"/>
      <c r="CK46" s="446"/>
      <c r="CL46" s="446"/>
      <c r="CM46" s="447"/>
      <c r="CN46" s="445" t="s">
        <v>7</v>
      </c>
      <c r="CO46" s="446"/>
      <c r="CP46" s="446"/>
      <c r="CQ46" s="446"/>
      <c r="CR46" s="446"/>
      <c r="CS46" s="446"/>
      <c r="CT46" s="446"/>
      <c r="CU46" s="446"/>
      <c r="CV46" s="446"/>
      <c r="CW46" s="446"/>
      <c r="CX46" s="446"/>
      <c r="CY46" s="446"/>
      <c r="CZ46" s="446"/>
      <c r="DA46" s="446"/>
      <c r="DB46" s="446"/>
      <c r="DC46" s="446"/>
      <c r="DD46" s="446"/>
      <c r="DE46" s="446"/>
      <c r="DF46" s="446"/>
      <c r="DG46" s="447"/>
      <c r="DH46" s="445" t="s">
        <v>7</v>
      </c>
      <c r="DI46" s="446"/>
      <c r="DJ46" s="446"/>
      <c r="DK46" s="446"/>
      <c r="DL46" s="446"/>
      <c r="DM46" s="446"/>
      <c r="DN46" s="446"/>
      <c r="DO46" s="446"/>
      <c r="DP46" s="446"/>
      <c r="DQ46" s="447"/>
      <c r="DR46" s="445" t="s">
        <v>7</v>
      </c>
      <c r="DS46" s="446"/>
      <c r="DT46" s="446"/>
      <c r="DU46" s="446"/>
      <c r="DV46" s="446"/>
      <c r="DW46" s="446"/>
      <c r="DX46" s="446"/>
      <c r="DY46" s="446"/>
      <c r="DZ46" s="446"/>
      <c r="EA46" s="446"/>
      <c r="EB46" s="446"/>
      <c r="EC46" s="446"/>
      <c r="ED46" s="446"/>
      <c r="EE46" s="446"/>
      <c r="EF46" s="446"/>
      <c r="EG46" s="447"/>
      <c r="EH46" s="441"/>
      <c r="EI46" s="442"/>
      <c r="EJ46" s="442"/>
      <c r="EK46" s="442"/>
      <c r="EL46" s="442"/>
      <c r="EM46" s="442"/>
      <c r="EN46" s="442"/>
      <c r="EO46" s="442"/>
      <c r="EP46" s="442"/>
      <c r="EQ46" s="442"/>
      <c r="ER46" s="442"/>
      <c r="ES46" s="442"/>
      <c r="ET46" s="442"/>
      <c r="EU46" s="442"/>
      <c r="EV46" s="442"/>
      <c r="EW46" s="443"/>
      <c r="EX46" s="441"/>
      <c r="EY46" s="442"/>
      <c r="EZ46" s="442"/>
      <c r="FA46" s="442"/>
      <c r="FB46" s="442"/>
      <c r="FC46" s="442"/>
      <c r="FD46" s="442"/>
      <c r="FE46" s="442"/>
      <c r="FF46" s="442"/>
      <c r="FG46" s="442"/>
      <c r="FH46" s="442"/>
      <c r="FI46" s="442"/>
      <c r="FJ46" s="442"/>
      <c r="FK46" s="442"/>
      <c r="FL46" s="442"/>
      <c r="FM46" s="442"/>
      <c r="FN46" s="442"/>
      <c r="FO46" s="442"/>
      <c r="FP46" s="442"/>
      <c r="FQ46" s="442"/>
      <c r="FR46" s="442"/>
      <c r="FS46" s="443"/>
      <c r="FT46" s="437"/>
      <c r="FU46" s="438"/>
      <c r="FV46" s="438"/>
      <c r="FW46" s="438"/>
      <c r="FX46" s="438"/>
      <c r="FY46" s="438"/>
      <c r="FZ46" s="438"/>
      <c r="GA46" s="438"/>
      <c r="GB46" s="438"/>
      <c r="GC46" s="438"/>
      <c r="GD46" s="438"/>
      <c r="GE46" s="438"/>
      <c r="GF46" s="438"/>
      <c r="GG46" s="438"/>
      <c r="GH46" s="438"/>
      <c r="GI46" s="439"/>
      <c r="GJ46" s="437"/>
      <c r="GK46" s="438"/>
      <c r="GL46" s="438"/>
      <c r="GM46" s="438"/>
      <c r="GN46" s="438"/>
      <c r="GO46" s="438"/>
      <c r="GP46" s="438"/>
      <c r="GQ46" s="438"/>
      <c r="GR46" s="438"/>
      <c r="GS46" s="438"/>
      <c r="GT46" s="438"/>
      <c r="GU46" s="438"/>
      <c r="GV46" s="438"/>
      <c r="GW46" s="438"/>
      <c r="GX46" s="438"/>
      <c r="GY46" s="438"/>
      <c r="GZ46" s="438"/>
      <c r="HA46" s="438"/>
      <c r="HB46" s="439"/>
      <c r="HC46" s="437"/>
      <c r="HD46" s="438"/>
      <c r="HE46" s="438"/>
      <c r="HF46" s="438"/>
      <c r="HG46" s="438"/>
      <c r="HH46" s="438"/>
      <c r="HI46" s="438"/>
      <c r="HJ46" s="438"/>
      <c r="HK46" s="438"/>
      <c r="HL46" s="438"/>
      <c r="HM46" s="438"/>
      <c r="HN46" s="438"/>
      <c r="HO46" s="438"/>
      <c r="HP46" s="438"/>
      <c r="HQ46" s="438"/>
      <c r="HR46" s="438"/>
      <c r="HS46" s="438"/>
      <c r="HT46" s="438"/>
      <c r="HU46" s="438"/>
      <c r="HV46" s="440"/>
    </row>
    <row r="47" spans="1:230" s="218" customFormat="1" ht="12" customHeight="1" thickBot="1" x14ac:dyDescent="0.3">
      <c r="A47" s="465"/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65"/>
      <c r="AJ47" s="465"/>
      <c r="AK47" s="465"/>
      <c r="AL47" s="465"/>
      <c r="AM47" s="465"/>
      <c r="AN47" s="465"/>
      <c r="AO47" s="465"/>
      <c r="AP47" s="465"/>
      <c r="AQ47" s="465"/>
      <c r="AR47" s="465"/>
      <c r="AS47" s="465"/>
      <c r="AT47" s="465"/>
      <c r="AU47" s="465"/>
      <c r="AV47" s="465"/>
      <c r="AW47" s="465"/>
      <c r="AX47" s="465"/>
      <c r="AY47" s="465"/>
      <c r="AZ47" s="465"/>
      <c r="BA47" s="465"/>
      <c r="BB47" s="465"/>
      <c r="BC47" s="465"/>
      <c r="BD47" s="466"/>
      <c r="BE47" s="467"/>
      <c r="BF47" s="467"/>
      <c r="BG47" s="467"/>
      <c r="BH47" s="467"/>
      <c r="BI47" s="467"/>
      <c r="BJ47" s="467"/>
      <c r="BK47" s="467"/>
      <c r="BL47" s="467"/>
      <c r="BM47" s="468"/>
      <c r="BN47" s="469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8"/>
      <c r="BZ47" s="469"/>
      <c r="CA47" s="467"/>
      <c r="CB47" s="467"/>
      <c r="CC47" s="467"/>
      <c r="CD47" s="467"/>
      <c r="CE47" s="467"/>
      <c r="CF47" s="467"/>
      <c r="CG47" s="467"/>
      <c r="CH47" s="467"/>
      <c r="CI47" s="467"/>
      <c r="CJ47" s="467"/>
      <c r="CK47" s="467"/>
      <c r="CL47" s="467"/>
      <c r="CM47" s="468"/>
      <c r="CN47" s="469"/>
      <c r="CO47" s="467"/>
      <c r="CP47" s="467"/>
      <c r="CQ47" s="467"/>
      <c r="CR47" s="467"/>
      <c r="CS47" s="467"/>
      <c r="CT47" s="467"/>
      <c r="CU47" s="467"/>
      <c r="CV47" s="467"/>
      <c r="CW47" s="467"/>
      <c r="CX47" s="467"/>
      <c r="CY47" s="467"/>
      <c r="CZ47" s="467"/>
      <c r="DA47" s="467"/>
      <c r="DB47" s="467"/>
      <c r="DC47" s="467"/>
      <c r="DD47" s="467"/>
      <c r="DE47" s="467"/>
      <c r="DF47" s="467"/>
      <c r="DG47" s="468"/>
      <c r="DH47" s="469"/>
      <c r="DI47" s="467"/>
      <c r="DJ47" s="467"/>
      <c r="DK47" s="467"/>
      <c r="DL47" s="467"/>
      <c r="DM47" s="467"/>
      <c r="DN47" s="467"/>
      <c r="DO47" s="467"/>
      <c r="DP47" s="467"/>
      <c r="DQ47" s="468"/>
      <c r="DR47" s="469"/>
      <c r="DS47" s="467"/>
      <c r="DT47" s="467"/>
      <c r="DU47" s="467"/>
      <c r="DV47" s="467"/>
      <c r="DW47" s="467"/>
      <c r="DX47" s="467"/>
      <c r="DY47" s="467"/>
      <c r="DZ47" s="467"/>
      <c r="EA47" s="467"/>
      <c r="EB47" s="467"/>
      <c r="EC47" s="467"/>
      <c r="ED47" s="467"/>
      <c r="EE47" s="467"/>
      <c r="EF47" s="467"/>
      <c r="EG47" s="468"/>
      <c r="EH47" s="448"/>
      <c r="EI47" s="449"/>
      <c r="EJ47" s="449"/>
      <c r="EK47" s="449"/>
      <c r="EL47" s="449"/>
      <c r="EM47" s="449"/>
      <c r="EN47" s="449"/>
      <c r="EO47" s="449"/>
      <c r="EP47" s="449"/>
      <c r="EQ47" s="449"/>
      <c r="ER47" s="449"/>
      <c r="ES47" s="449"/>
      <c r="ET47" s="449"/>
      <c r="EU47" s="449"/>
      <c r="EV47" s="449"/>
      <c r="EW47" s="450"/>
      <c r="EX47" s="448"/>
      <c r="EY47" s="449"/>
      <c r="EZ47" s="449"/>
      <c r="FA47" s="449"/>
      <c r="FB47" s="449"/>
      <c r="FC47" s="449"/>
      <c r="FD47" s="449"/>
      <c r="FE47" s="449"/>
      <c r="FF47" s="449"/>
      <c r="FG47" s="449"/>
      <c r="FH47" s="449"/>
      <c r="FI47" s="449"/>
      <c r="FJ47" s="449"/>
      <c r="FK47" s="449"/>
      <c r="FL47" s="449"/>
      <c r="FM47" s="449"/>
      <c r="FN47" s="449"/>
      <c r="FO47" s="449"/>
      <c r="FP47" s="449"/>
      <c r="FQ47" s="449"/>
      <c r="FR47" s="449"/>
      <c r="FS47" s="450"/>
      <c r="FT47" s="451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3"/>
      <c r="GJ47" s="451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3"/>
      <c r="HC47" s="451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4"/>
    </row>
    <row r="48" spans="1:230" ht="12.75" thickBot="1" x14ac:dyDescent="0.25">
      <c r="A48" s="455" t="s">
        <v>776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6"/>
      <c r="BE48" s="456"/>
      <c r="BF48" s="456"/>
      <c r="BG48" s="456"/>
      <c r="BH48" s="456"/>
      <c r="BI48" s="456"/>
      <c r="BJ48" s="456"/>
      <c r="BK48" s="456"/>
      <c r="BL48" s="456"/>
      <c r="BM48" s="456"/>
      <c r="BN48" s="456"/>
      <c r="BO48" s="456"/>
      <c r="BP48" s="456"/>
      <c r="BQ48" s="456"/>
      <c r="BR48" s="456"/>
      <c r="BS48" s="456"/>
      <c r="BT48" s="456"/>
      <c r="BU48" s="456"/>
      <c r="BV48" s="456"/>
      <c r="BW48" s="456"/>
      <c r="BX48" s="456"/>
      <c r="BY48" s="456"/>
      <c r="BZ48" s="456"/>
      <c r="CA48" s="456"/>
      <c r="CB48" s="456"/>
      <c r="CC48" s="456"/>
      <c r="CD48" s="456"/>
      <c r="CE48" s="456"/>
      <c r="CF48" s="456"/>
      <c r="CG48" s="456"/>
      <c r="CH48" s="456"/>
      <c r="CI48" s="456"/>
      <c r="CJ48" s="456"/>
      <c r="CK48" s="456"/>
      <c r="CL48" s="456"/>
      <c r="CM48" s="456"/>
      <c r="CN48" s="456"/>
      <c r="CO48" s="456"/>
      <c r="CP48" s="456"/>
      <c r="CQ48" s="456"/>
      <c r="CR48" s="456"/>
      <c r="CS48" s="456"/>
      <c r="CT48" s="456"/>
      <c r="CU48" s="456"/>
      <c r="CV48" s="456"/>
      <c r="CW48" s="456"/>
      <c r="CX48" s="456"/>
      <c r="CY48" s="456"/>
      <c r="CZ48" s="456"/>
      <c r="DA48" s="456"/>
      <c r="DB48" s="456"/>
      <c r="DC48" s="456"/>
      <c r="DD48" s="456"/>
      <c r="DE48" s="456"/>
      <c r="DF48" s="456"/>
      <c r="DG48" s="456"/>
      <c r="DH48" s="456"/>
      <c r="DI48" s="456"/>
      <c r="DJ48" s="456"/>
      <c r="DK48" s="456"/>
      <c r="DL48" s="456"/>
      <c r="DM48" s="456"/>
      <c r="DN48" s="456"/>
      <c r="DO48" s="456"/>
      <c r="DP48" s="456"/>
      <c r="DQ48" s="456"/>
      <c r="DR48" s="456"/>
      <c r="DS48" s="456"/>
      <c r="DT48" s="456"/>
      <c r="DU48" s="456"/>
      <c r="DV48" s="456"/>
      <c r="DW48" s="456"/>
      <c r="DX48" s="456"/>
      <c r="DY48" s="456"/>
      <c r="DZ48" s="456"/>
      <c r="EA48" s="456"/>
      <c r="EB48" s="456"/>
      <c r="EC48" s="456"/>
      <c r="ED48" s="456"/>
      <c r="EE48" s="456"/>
      <c r="EF48" s="456"/>
      <c r="EG48" s="456"/>
      <c r="EH48" s="457"/>
      <c r="EI48" s="458"/>
      <c r="EJ48" s="458"/>
      <c r="EK48" s="458"/>
      <c r="EL48" s="458"/>
      <c r="EM48" s="458"/>
      <c r="EN48" s="458"/>
      <c r="EO48" s="458"/>
      <c r="EP48" s="458"/>
      <c r="EQ48" s="458"/>
      <c r="ER48" s="458"/>
      <c r="ES48" s="458"/>
      <c r="ET48" s="458"/>
      <c r="EU48" s="458"/>
      <c r="EV48" s="458"/>
      <c r="EW48" s="459"/>
      <c r="EX48" s="460"/>
      <c r="EY48" s="458"/>
      <c r="EZ48" s="458"/>
      <c r="FA48" s="458"/>
      <c r="FB48" s="458"/>
      <c r="FC48" s="458"/>
      <c r="FD48" s="458"/>
      <c r="FE48" s="458"/>
      <c r="FF48" s="458"/>
      <c r="FG48" s="458"/>
      <c r="FH48" s="458"/>
      <c r="FI48" s="458"/>
      <c r="FJ48" s="458"/>
      <c r="FK48" s="458"/>
      <c r="FL48" s="458"/>
      <c r="FM48" s="458"/>
      <c r="FN48" s="458"/>
      <c r="FO48" s="458"/>
      <c r="FP48" s="458"/>
      <c r="FQ48" s="458"/>
      <c r="FR48" s="458"/>
      <c r="FS48" s="459"/>
      <c r="FT48" s="461">
        <f>SUM(FT39:GI46)</f>
        <v>2956438.5</v>
      </c>
      <c r="FU48" s="462"/>
      <c r="FV48" s="462"/>
      <c r="FW48" s="462"/>
      <c r="FX48" s="462"/>
      <c r="FY48" s="462"/>
      <c r="FZ48" s="462"/>
      <c r="GA48" s="462"/>
      <c r="GB48" s="462"/>
      <c r="GC48" s="462"/>
      <c r="GD48" s="462"/>
      <c r="GE48" s="462"/>
      <c r="GF48" s="462"/>
      <c r="GG48" s="462"/>
      <c r="GH48" s="462"/>
      <c r="GI48" s="463"/>
      <c r="GJ48" s="461">
        <f>SUM(GJ39:HB46)</f>
        <v>2956438.5</v>
      </c>
      <c r="GK48" s="462"/>
      <c r="GL48" s="462"/>
      <c r="GM48" s="462"/>
      <c r="GN48" s="462"/>
      <c r="GO48" s="462"/>
      <c r="GP48" s="462"/>
      <c r="GQ48" s="462"/>
      <c r="GR48" s="462"/>
      <c r="GS48" s="462"/>
      <c r="GT48" s="462"/>
      <c r="GU48" s="462"/>
      <c r="GV48" s="462"/>
      <c r="GW48" s="462"/>
      <c r="GX48" s="462"/>
      <c r="GY48" s="462"/>
      <c r="GZ48" s="462"/>
      <c r="HA48" s="462"/>
      <c r="HB48" s="463"/>
      <c r="HC48" s="461">
        <f>SUM(HC39:HV46)</f>
        <v>2956438.5</v>
      </c>
      <c r="HD48" s="462"/>
      <c r="HE48" s="462"/>
      <c r="HF48" s="462"/>
      <c r="HG48" s="462"/>
      <c r="HH48" s="462"/>
      <c r="HI48" s="462"/>
      <c r="HJ48" s="462"/>
      <c r="HK48" s="462"/>
      <c r="HL48" s="462"/>
      <c r="HM48" s="462"/>
      <c r="HN48" s="462"/>
      <c r="HO48" s="462"/>
      <c r="HP48" s="462"/>
      <c r="HQ48" s="462"/>
      <c r="HR48" s="462"/>
      <c r="HS48" s="462"/>
      <c r="HT48" s="462"/>
      <c r="HU48" s="462"/>
      <c r="HV48" s="464"/>
    </row>
    <row r="49" spans="1:230" ht="12.75" thickBot="1" x14ac:dyDescent="0.25"/>
    <row r="50" spans="1:230" ht="12.75" customHeight="1" x14ac:dyDescent="0.2">
      <c r="A50" s="212" t="s">
        <v>777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377" t="s">
        <v>519</v>
      </c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222"/>
      <c r="BC50" s="222"/>
      <c r="BD50" s="377"/>
      <c r="BE50" s="377"/>
      <c r="BF50" s="377"/>
      <c r="BG50" s="377"/>
      <c r="BH50" s="377"/>
      <c r="BI50" s="377"/>
      <c r="BJ50" s="377"/>
      <c r="BK50" s="377"/>
      <c r="BL50" s="377"/>
      <c r="BM50" s="377"/>
      <c r="BN50" s="377"/>
      <c r="BO50" s="377"/>
      <c r="BP50" s="377"/>
      <c r="BQ50" s="222"/>
      <c r="BR50" s="222"/>
      <c r="BS50" s="377" t="s">
        <v>778</v>
      </c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218"/>
      <c r="CO50" s="218"/>
      <c r="CP50" s="218"/>
      <c r="CQ50" s="218"/>
      <c r="CR50" s="218"/>
      <c r="CS50" s="218"/>
      <c r="CT50" s="218"/>
      <c r="CU50" s="218"/>
      <c r="CV50" s="218"/>
      <c r="CW50" s="218"/>
      <c r="CX50" s="218"/>
      <c r="CY50" s="218"/>
      <c r="CZ50" s="218"/>
      <c r="DA50" s="218"/>
      <c r="DB50" s="218"/>
      <c r="DC50" s="218"/>
      <c r="DD50" s="218"/>
      <c r="DE50" s="218"/>
      <c r="DF50" s="218"/>
      <c r="DG50" s="218"/>
      <c r="DH50" s="218"/>
      <c r="DI50" s="218"/>
      <c r="DJ50" s="218"/>
      <c r="DK50" s="218"/>
      <c r="DL50" s="218"/>
      <c r="DM50" s="218"/>
      <c r="DN50" s="218"/>
      <c r="DO50" s="218"/>
      <c r="DP50" s="218"/>
      <c r="DQ50" s="218"/>
      <c r="DR50" s="218"/>
      <c r="DS50" s="218"/>
      <c r="DT50" s="218"/>
      <c r="DU50" s="218"/>
      <c r="DV50" s="218"/>
      <c r="DW50" s="218"/>
      <c r="DX50" s="218"/>
      <c r="DY50" s="218"/>
      <c r="DZ50" s="218"/>
      <c r="EA50" s="218"/>
      <c r="EB50" s="218"/>
      <c r="EC50" s="218"/>
      <c r="ED50" s="218"/>
      <c r="EE50" s="218"/>
      <c r="EF50" s="218"/>
      <c r="EG50" s="218"/>
      <c r="EH50" s="218"/>
      <c r="EI50" s="218"/>
      <c r="EJ50" s="218"/>
      <c r="EK50" s="218"/>
      <c r="EL50" s="218"/>
      <c r="EM50" s="218"/>
      <c r="EN50" s="218"/>
      <c r="EO50" s="218"/>
      <c r="EP50" s="218"/>
      <c r="EQ50" s="218"/>
      <c r="ER50" s="218"/>
      <c r="ES50" s="218"/>
      <c r="ET50" s="218"/>
      <c r="EU50" s="218"/>
      <c r="EV50" s="218"/>
      <c r="EW50" s="218"/>
      <c r="EX50" s="218"/>
      <c r="EY50" s="218"/>
      <c r="EZ50" s="218"/>
      <c r="FA50" s="218"/>
      <c r="FB50" s="218"/>
      <c r="FC50" s="218"/>
      <c r="FD50" s="218"/>
      <c r="FE50" s="218"/>
      <c r="FF50" s="218"/>
      <c r="FG50" s="218"/>
      <c r="FH50" s="218"/>
      <c r="FI50" s="218"/>
      <c r="FJ50" s="218"/>
      <c r="FK50" s="218"/>
      <c r="FL50" s="218"/>
      <c r="FM50" s="218"/>
      <c r="FN50" s="218"/>
      <c r="FO50" s="218"/>
      <c r="FP50" s="218"/>
      <c r="FQ50" s="218"/>
      <c r="FR50" s="218"/>
      <c r="FS50" s="218"/>
      <c r="FT50" s="218"/>
      <c r="FU50" s="218"/>
      <c r="FV50" s="218"/>
      <c r="FW50" s="218"/>
      <c r="FX50" s="218"/>
      <c r="FY50" s="218"/>
      <c r="FZ50" s="218"/>
      <c r="GA50" s="218"/>
      <c r="GB50" s="218"/>
      <c r="GC50" s="218"/>
      <c r="GD50" s="218"/>
      <c r="GE50" s="218"/>
      <c r="GF50" s="218"/>
      <c r="GG50" s="218"/>
      <c r="GH50" s="218"/>
      <c r="GI50" s="218"/>
      <c r="GJ50" s="218"/>
      <c r="GK50" s="218"/>
      <c r="GL50" s="218"/>
      <c r="GM50" s="218"/>
      <c r="GN50" s="218"/>
      <c r="GO50" s="218"/>
      <c r="GP50" s="218"/>
      <c r="GQ50" s="218"/>
      <c r="GR50" s="218"/>
      <c r="GS50" s="218"/>
      <c r="GT50" s="218"/>
      <c r="GU50" s="218"/>
      <c r="GV50" s="218"/>
      <c r="GW50" s="218"/>
      <c r="GX50" s="218"/>
      <c r="GY50" s="218"/>
      <c r="GZ50" s="218"/>
      <c r="HA50" s="223" t="s">
        <v>486</v>
      </c>
      <c r="HB50" s="218"/>
      <c r="HC50" s="470"/>
      <c r="HD50" s="471"/>
      <c r="HE50" s="471"/>
      <c r="HF50" s="471"/>
      <c r="HG50" s="471"/>
      <c r="HH50" s="471"/>
      <c r="HI50" s="471"/>
      <c r="HJ50" s="471"/>
      <c r="HK50" s="471"/>
      <c r="HL50" s="471"/>
      <c r="HM50" s="471"/>
      <c r="HN50" s="471"/>
      <c r="HO50" s="471"/>
      <c r="HP50" s="471"/>
      <c r="HQ50" s="471"/>
      <c r="HR50" s="471"/>
      <c r="HS50" s="471"/>
      <c r="HT50" s="471"/>
      <c r="HU50" s="471"/>
      <c r="HV50" s="472"/>
    </row>
    <row r="51" spans="1:230" ht="12.75" thickBot="1" x14ac:dyDescent="0.25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473" t="s">
        <v>488</v>
      </c>
      <c r="AI51" s="473"/>
      <c r="AJ51" s="473"/>
      <c r="AK51" s="473"/>
      <c r="AL51" s="473"/>
      <c r="AM51" s="473"/>
      <c r="AN51" s="473"/>
      <c r="AO51" s="473"/>
      <c r="AP51" s="473"/>
      <c r="AQ51" s="473"/>
      <c r="AR51" s="473"/>
      <c r="AS51" s="473"/>
      <c r="AT51" s="473"/>
      <c r="AU51" s="473"/>
      <c r="AV51" s="473"/>
      <c r="AW51" s="473"/>
      <c r="AX51" s="473"/>
      <c r="AY51" s="473"/>
      <c r="AZ51" s="473"/>
      <c r="BA51" s="473"/>
      <c r="BB51" s="224"/>
      <c r="BC51" s="224"/>
      <c r="BD51" s="473" t="s">
        <v>31</v>
      </c>
      <c r="BE51" s="473"/>
      <c r="BF51" s="473"/>
      <c r="BG51" s="473"/>
      <c r="BH51" s="473"/>
      <c r="BI51" s="473"/>
      <c r="BJ51" s="473"/>
      <c r="BK51" s="473"/>
      <c r="BL51" s="473"/>
      <c r="BM51" s="473"/>
      <c r="BN51" s="473"/>
      <c r="BO51" s="473"/>
      <c r="BP51" s="473"/>
      <c r="BQ51" s="224"/>
      <c r="BR51" s="224"/>
      <c r="BS51" s="473" t="s">
        <v>38</v>
      </c>
      <c r="BT51" s="473"/>
      <c r="BU51" s="473"/>
      <c r="BV51" s="473"/>
      <c r="BW51" s="473"/>
      <c r="BX51" s="473"/>
      <c r="BY51" s="473"/>
      <c r="BZ51" s="473"/>
      <c r="CA51" s="473"/>
      <c r="CB51" s="473"/>
      <c r="CC51" s="473"/>
      <c r="CD51" s="473"/>
      <c r="CE51" s="473"/>
      <c r="CF51" s="473"/>
      <c r="CG51" s="473"/>
      <c r="CH51" s="473"/>
      <c r="CI51" s="473"/>
      <c r="CJ51" s="473"/>
      <c r="CK51" s="473"/>
      <c r="CL51" s="473"/>
      <c r="CM51" s="473"/>
      <c r="CN51" s="218"/>
      <c r="CO51" s="218"/>
      <c r="CP51" s="218"/>
      <c r="CQ51" s="218"/>
      <c r="CR51" s="218"/>
      <c r="CS51" s="218"/>
      <c r="CT51" s="218"/>
      <c r="CU51" s="218"/>
      <c r="CV51" s="218"/>
      <c r="CW51" s="218"/>
      <c r="CX51" s="218"/>
      <c r="CY51" s="218"/>
      <c r="CZ51" s="218"/>
      <c r="DA51" s="218"/>
      <c r="DB51" s="218"/>
      <c r="DC51" s="218"/>
      <c r="DD51" s="218"/>
      <c r="DE51" s="218"/>
      <c r="DF51" s="218"/>
      <c r="DG51" s="218"/>
      <c r="DH51" s="218"/>
      <c r="DI51" s="218"/>
      <c r="DJ51" s="218"/>
      <c r="DK51" s="218"/>
      <c r="DL51" s="218"/>
      <c r="DM51" s="218"/>
      <c r="DN51" s="218"/>
      <c r="DO51" s="218"/>
      <c r="DP51" s="218"/>
      <c r="DQ51" s="225"/>
      <c r="DR51" s="225"/>
      <c r="DS51" s="225"/>
      <c r="DT51" s="225"/>
      <c r="DU51" s="225"/>
      <c r="DV51" s="225"/>
      <c r="DW51" s="225"/>
      <c r="DX51" s="225"/>
      <c r="DY51" s="225"/>
      <c r="DZ51" s="225"/>
      <c r="EA51" s="225"/>
      <c r="EB51" s="225"/>
      <c r="EC51" s="225"/>
      <c r="ED51" s="225"/>
      <c r="EE51" s="225"/>
      <c r="EF51" s="225"/>
      <c r="EG51" s="218"/>
      <c r="EH51" s="218"/>
      <c r="EI51" s="218"/>
      <c r="EJ51" s="218"/>
      <c r="EK51" s="218"/>
      <c r="EL51" s="218"/>
      <c r="EM51" s="218"/>
      <c r="EN51" s="218"/>
      <c r="EO51" s="218"/>
      <c r="EP51" s="218"/>
      <c r="EQ51" s="218"/>
      <c r="ER51" s="218"/>
      <c r="ES51" s="218"/>
      <c r="ET51" s="218"/>
      <c r="EU51" s="218"/>
      <c r="EV51" s="218"/>
      <c r="EW51" s="218"/>
      <c r="EX51" s="218"/>
      <c r="EY51" s="218"/>
      <c r="EZ51" s="218"/>
      <c r="FA51" s="218"/>
      <c r="FB51" s="218"/>
      <c r="FC51" s="218"/>
      <c r="FD51" s="218"/>
      <c r="FE51" s="218"/>
      <c r="FF51" s="218"/>
      <c r="FG51" s="218"/>
      <c r="FH51" s="218"/>
      <c r="FI51" s="218"/>
      <c r="FJ51" s="218"/>
      <c r="FK51" s="218"/>
      <c r="FL51" s="218"/>
      <c r="FM51" s="218"/>
      <c r="FN51" s="218"/>
      <c r="FO51" s="218"/>
      <c r="FP51" s="218"/>
      <c r="FQ51" s="218"/>
      <c r="FR51" s="218"/>
      <c r="FS51" s="218"/>
      <c r="FT51" s="218"/>
      <c r="FU51" s="218"/>
      <c r="FV51" s="218"/>
      <c r="FW51" s="218"/>
      <c r="FX51" s="218"/>
      <c r="FY51" s="218"/>
      <c r="FZ51" s="218"/>
      <c r="GA51" s="218"/>
      <c r="GB51" s="218"/>
      <c r="GC51" s="218"/>
      <c r="GD51" s="218"/>
      <c r="GE51" s="218"/>
      <c r="GF51" s="218"/>
      <c r="GG51" s="218"/>
      <c r="GH51" s="218"/>
      <c r="GI51" s="218"/>
      <c r="GJ51" s="218"/>
      <c r="GK51" s="218"/>
      <c r="GL51" s="218"/>
      <c r="GM51" s="218"/>
      <c r="GN51" s="218"/>
      <c r="GO51" s="218"/>
      <c r="GP51" s="218"/>
      <c r="GQ51" s="218"/>
      <c r="GR51" s="218"/>
      <c r="GS51" s="218"/>
      <c r="GT51" s="218"/>
      <c r="GU51" s="218"/>
      <c r="GV51" s="218"/>
      <c r="GW51" s="218"/>
      <c r="GX51" s="218"/>
      <c r="GY51" s="218"/>
      <c r="GZ51" s="218"/>
      <c r="HA51" s="223" t="s">
        <v>487</v>
      </c>
      <c r="HB51" s="218"/>
      <c r="HC51" s="474"/>
      <c r="HD51" s="475"/>
      <c r="HE51" s="475"/>
      <c r="HF51" s="475"/>
      <c r="HG51" s="475"/>
      <c r="HH51" s="475"/>
      <c r="HI51" s="475"/>
      <c r="HJ51" s="475"/>
      <c r="HK51" s="475"/>
      <c r="HL51" s="475"/>
      <c r="HM51" s="475"/>
      <c r="HN51" s="475"/>
      <c r="HO51" s="475"/>
      <c r="HP51" s="475"/>
      <c r="HQ51" s="475"/>
      <c r="HR51" s="475"/>
      <c r="HS51" s="475"/>
      <c r="HT51" s="475"/>
      <c r="HU51" s="475"/>
      <c r="HV51" s="476"/>
    </row>
    <row r="52" spans="1:230" s="224" customFormat="1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S52" s="226"/>
      <c r="BT52" s="226"/>
      <c r="BU52" s="226"/>
      <c r="BV52" s="226"/>
      <c r="BW52" s="226"/>
      <c r="BX52" s="226"/>
      <c r="BY52" s="226"/>
      <c r="BZ52" s="226"/>
      <c r="CA52" s="226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18"/>
      <c r="CO52" s="218"/>
      <c r="CP52" s="218"/>
      <c r="CQ52" s="218"/>
      <c r="CR52" s="218"/>
      <c r="CS52" s="218"/>
      <c r="CT52" s="218"/>
      <c r="CU52" s="218"/>
      <c r="CV52" s="218"/>
      <c r="CW52" s="218"/>
      <c r="CX52" s="218"/>
      <c r="CY52" s="218"/>
      <c r="CZ52" s="218"/>
      <c r="DA52" s="218"/>
      <c r="DB52" s="218"/>
      <c r="DC52" s="218"/>
      <c r="DD52" s="218"/>
      <c r="DE52" s="218"/>
      <c r="DF52" s="218"/>
      <c r="DG52" s="218"/>
      <c r="DH52" s="218"/>
      <c r="DI52" s="218"/>
      <c r="DJ52" s="218"/>
      <c r="DK52" s="218"/>
      <c r="DL52" s="218"/>
      <c r="DM52" s="218"/>
      <c r="DN52" s="218"/>
      <c r="DO52" s="218"/>
      <c r="DP52" s="218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18"/>
      <c r="EH52" s="218"/>
      <c r="EI52" s="218"/>
      <c r="EJ52" s="218"/>
      <c r="EK52" s="218"/>
      <c r="EL52" s="218"/>
      <c r="EM52" s="218"/>
      <c r="EN52" s="218"/>
      <c r="EO52" s="218"/>
      <c r="EP52" s="218"/>
      <c r="EQ52" s="218"/>
      <c r="ER52" s="218"/>
      <c r="ES52" s="218"/>
      <c r="ET52" s="218"/>
      <c r="EU52" s="218"/>
      <c r="EV52" s="218"/>
      <c r="EW52" s="218"/>
      <c r="EX52" s="218"/>
      <c r="EY52" s="218"/>
      <c r="EZ52" s="218"/>
      <c r="FA52" s="218"/>
      <c r="FB52" s="218"/>
      <c r="FC52" s="218"/>
      <c r="FD52" s="218"/>
      <c r="FE52" s="218"/>
      <c r="FF52" s="218"/>
      <c r="FG52" s="218"/>
      <c r="FH52" s="218"/>
      <c r="FI52" s="218"/>
      <c r="FJ52" s="218"/>
      <c r="FK52" s="218"/>
      <c r="FL52" s="218"/>
      <c r="FM52" s="218"/>
      <c r="FN52" s="218"/>
      <c r="FO52" s="218"/>
      <c r="FP52" s="218"/>
      <c r="FQ52" s="218"/>
      <c r="FR52" s="218"/>
      <c r="FS52" s="218"/>
      <c r="FT52" s="218"/>
      <c r="FU52" s="218"/>
      <c r="FV52" s="218"/>
      <c r="FW52" s="218"/>
      <c r="FX52" s="218"/>
      <c r="FY52" s="218"/>
      <c r="FZ52" s="218"/>
      <c r="GA52" s="218"/>
      <c r="GB52" s="218"/>
      <c r="GC52" s="218"/>
      <c r="GD52" s="218"/>
      <c r="GE52" s="218"/>
      <c r="GF52" s="218"/>
      <c r="GG52" s="218"/>
      <c r="GH52" s="218"/>
      <c r="GI52" s="218"/>
      <c r="GJ52" s="218"/>
      <c r="GK52" s="218"/>
      <c r="GL52" s="218"/>
      <c r="GM52" s="218"/>
      <c r="GN52" s="218"/>
      <c r="GO52" s="218"/>
      <c r="GP52" s="218"/>
      <c r="GQ52" s="218"/>
      <c r="GR52" s="218"/>
      <c r="GS52" s="218"/>
      <c r="GT52" s="218"/>
      <c r="GU52" s="218"/>
      <c r="GV52" s="218"/>
      <c r="GW52" s="218"/>
      <c r="GX52" s="218"/>
      <c r="GY52" s="218"/>
      <c r="GZ52" s="218"/>
      <c r="HA52" s="223"/>
      <c r="HB52" s="218"/>
      <c r="HC52" s="227"/>
      <c r="HD52" s="227"/>
      <c r="HE52" s="227"/>
      <c r="HF52" s="227"/>
      <c r="HG52" s="227"/>
      <c r="HH52" s="227"/>
      <c r="HI52" s="227"/>
      <c r="HJ52" s="227"/>
      <c r="HK52" s="227"/>
      <c r="HL52" s="227"/>
      <c r="HM52" s="227"/>
      <c r="HN52" s="227"/>
      <c r="HO52" s="227"/>
      <c r="HP52" s="227"/>
      <c r="HQ52" s="227"/>
      <c r="HR52" s="227"/>
      <c r="HS52" s="227"/>
      <c r="HT52" s="227"/>
      <c r="HU52" s="227"/>
      <c r="HV52" s="227"/>
    </row>
    <row r="53" spans="1:230" ht="12.75" customHeight="1" x14ac:dyDescent="0.2">
      <c r="A53" s="210" t="s">
        <v>779</v>
      </c>
      <c r="BD53" s="377"/>
      <c r="BE53" s="377"/>
      <c r="BF53" s="377"/>
      <c r="BG53" s="377"/>
      <c r="BH53" s="377"/>
      <c r="BI53" s="377"/>
      <c r="BJ53" s="377"/>
      <c r="BK53" s="377"/>
      <c r="BL53" s="377"/>
      <c r="BM53" s="377"/>
      <c r="BN53" s="377"/>
      <c r="BO53" s="377"/>
      <c r="BP53" s="377"/>
      <c r="BQ53" s="214"/>
      <c r="BR53" s="214"/>
      <c r="BS53" s="377" t="s">
        <v>251</v>
      </c>
      <c r="BT53" s="377"/>
      <c r="BU53" s="377"/>
      <c r="BV53" s="377"/>
      <c r="BW53" s="377"/>
      <c r="BX53" s="377"/>
      <c r="BY53" s="377"/>
      <c r="BZ53" s="377"/>
      <c r="CA53" s="377"/>
      <c r="CB53" s="377"/>
      <c r="CC53" s="377"/>
      <c r="CD53" s="377"/>
      <c r="CE53" s="377"/>
      <c r="CF53" s="377"/>
      <c r="CG53" s="377"/>
      <c r="CH53" s="377"/>
      <c r="CI53" s="377"/>
      <c r="CJ53" s="377"/>
      <c r="CK53" s="377"/>
      <c r="CL53" s="377"/>
      <c r="CM53" s="377"/>
      <c r="DQ53" s="214"/>
      <c r="DR53" s="214"/>
      <c r="DS53" s="214"/>
      <c r="DT53" s="214"/>
      <c r="DU53" s="214"/>
      <c r="DV53" s="214"/>
      <c r="DW53" s="214"/>
      <c r="DX53" s="214"/>
      <c r="DY53" s="214"/>
      <c r="DZ53" s="214"/>
      <c r="EA53" s="214"/>
      <c r="EB53" s="214"/>
      <c r="EC53" s="214"/>
      <c r="ED53" s="214"/>
      <c r="EE53" s="214"/>
      <c r="EF53" s="214"/>
      <c r="EG53" s="214"/>
      <c r="EH53" s="214"/>
      <c r="EI53" s="214"/>
      <c r="EJ53" s="214"/>
      <c r="EK53" s="214"/>
      <c r="EL53" s="214"/>
      <c r="EM53" s="214"/>
      <c r="EN53" s="214"/>
      <c r="EO53" s="214"/>
      <c r="EP53" s="214"/>
      <c r="EQ53" s="214"/>
      <c r="ER53" s="214"/>
      <c r="ES53" s="214"/>
      <c r="ET53" s="214"/>
      <c r="EU53" s="214"/>
      <c r="EV53" s="214"/>
      <c r="EW53" s="214"/>
      <c r="EX53" s="214"/>
      <c r="EY53" s="214"/>
      <c r="EZ53" s="214"/>
      <c r="FA53" s="214"/>
      <c r="FB53" s="214"/>
    </row>
    <row r="54" spans="1:230" x14ac:dyDescent="0.2">
      <c r="A54" s="210" t="s">
        <v>780</v>
      </c>
      <c r="BD54" s="473" t="s">
        <v>31</v>
      </c>
      <c r="BE54" s="473"/>
      <c r="BF54" s="473"/>
      <c r="BG54" s="473"/>
      <c r="BH54" s="473"/>
      <c r="BI54" s="473"/>
      <c r="BJ54" s="473"/>
      <c r="BK54" s="473"/>
      <c r="BL54" s="473"/>
      <c r="BM54" s="473"/>
      <c r="BN54" s="473"/>
      <c r="BO54" s="473"/>
      <c r="BP54" s="473"/>
      <c r="BQ54" s="224"/>
      <c r="BR54" s="224"/>
      <c r="BS54" s="473" t="s">
        <v>38</v>
      </c>
      <c r="BT54" s="473"/>
      <c r="BU54" s="473"/>
      <c r="BV54" s="473"/>
      <c r="BW54" s="473"/>
      <c r="BX54" s="473"/>
      <c r="BY54" s="473"/>
      <c r="BZ54" s="473"/>
      <c r="CA54" s="473"/>
      <c r="CB54" s="473"/>
      <c r="CC54" s="473"/>
      <c r="CD54" s="473"/>
      <c r="CE54" s="473"/>
      <c r="CF54" s="473"/>
      <c r="CG54" s="473"/>
      <c r="CH54" s="473"/>
      <c r="CI54" s="473"/>
      <c r="CJ54" s="473"/>
      <c r="CK54" s="473"/>
      <c r="CL54" s="473"/>
      <c r="CM54" s="473"/>
    </row>
    <row r="55" spans="1:230" ht="12.75" customHeight="1" x14ac:dyDescent="0.2"/>
    <row r="56" spans="1:230" ht="15.75" customHeight="1" x14ac:dyDescent="0.2">
      <c r="A56" s="210" t="s">
        <v>781</v>
      </c>
      <c r="AG56" s="377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214"/>
      <c r="BB56" s="214"/>
      <c r="BC56" s="377" t="s">
        <v>782</v>
      </c>
      <c r="BD56" s="377"/>
      <c r="BE56" s="377"/>
      <c r="BF56" s="377"/>
      <c r="BG56" s="377"/>
      <c r="BH56" s="377"/>
      <c r="BI56" s="377"/>
      <c r="BJ56" s="377"/>
      <c r="BK56" s="377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214"/>
      <c r="BY56" s="214"/>
      <c r="BZ56" s="368" t="s">
        <v>783</v>
      </c>
      <c r="CA56" s="368"/>
      <c r="CB56" s="368"/>
      <c r="CC56" s="368"/>
      <c r="CD56" s="368"/>
      <c r="CE56" s="368"/>
      <c r="CF56" s="368"/>
      <c r="CG56" s="368"/>
      <c r="CH56" s="368"/>
      <c r="CI56" s="368"/>
      <c r="CJ56" s="368"/>
      <c r="CK56" s="368"/>
      <c r="CL56" s="368"/>
      <c r="CM56" s="368"/>
    </row>
    <row r="57" spans="1:230" ht="14.25" customHeight="1" x14ac:dyDescent="0.2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473" t="s">
        <v>488</v>
      </c>
      <c r="AH57" s="473"/>
      <c r="AI57" s="473"/>
      <c r="AJ57" s="473"/>
      <c r="AK57" s="473"/>
      <c r="AL57" s="473"/>
      <c r="AM57" s="473"/>
      <c r="AN57" s="473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224"/>
      <c r="BB57" s="224"/>
      <c r="BC57" s="473" t="s">
        <v>784</v>
      </c>
      <c r="BD57" s="473"/>
      <c r="BE57" s="473"/>
      <c r="BF57" s="473"/>
      <c r="BG57" s="473"/>
      <c r="BH57" s="473"/>
      <c r="BI57" s="473"/>
      <c r="BJ57" s="473"/>
      <c r="BK57" s="473"/>
      <c r="BL57" s="473"/>
      <c r="BM57" s="473"/>
      <c r="BN57" s="473"/>
      <c r="BO57" s="473"/>
      <c r="BP57" s="473"/>
      <c r="BQ57" s="473"/>
      <c r="BR57" s="473"/>
      <c r="BS57" s="473"/>
      <c r="BT57" s="473"/>
      <c r="BU57" s="473"/>
      <c r="BV57" s="473"/>
      <c r="BW57" s="473"/>
      <c r="BX57" s="224"/>
      <c r="BY57" s="224"/>
      <c r="BZ57" s="473" t="s">
        <v>489</v>
      </c>
      <c r="CA57" s="473"/>
      <c r="CB57" s="473"/>
      <c r="CC57" s="473"/>
      <c r="CD57" s="473"/>
      <c r="CE57" s="473"/>
      <c r="CF57" s="473"/>
      <c r="CG57" s="473"/>
      <c r="CH57" s="473"/>
      <c r="CI57" s="473"/>
      <c r="CJ57" s="473"/>
      <c r="CK57" s="473"/>
      <c r="CL57" s="473"/>
      <c r="CM57" s="473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4"/>
      <c r="ET57" s="224"/>
      <c r="EU57" s="224"/>
      <c r="EV57" s="224"/>
      <c r="EW57" s="224"/>
      <c r="EX57" s="224"/>
      <c r="EY57" s="224"/>
      <c r="EZ57" s="224"/>
      <c r="FA57" s="224"/>
      <c r="FB57" s="224"/>
      <c r="FC57" s="224"/>
      <c r="FD57" s="224"/>
      <c r="FE57" s="224"/>
      <c r="FF57" s="224"/>
      <c r="FG57" s="224"/>
      <c r="FH57" s="224"/>
      <c r="FI57" s="224"/>
      <c r="FJ57" s="224"/>
      <c r="FK57" s="224"/>
      <c r="FL57" s="224"/>
      <c r="FM57" s="224"/>
      <c r="FN57" s="224"/>
      <c r="FO57" s="224"/>
      <c r="FP57" s="224"/>
      <c r="FQ57" s="224"/>
      <c r="FR57" s="224"/>
      <c r="FS57" s="224"/>
      <c r="FT57" s="224"/>
      <c r="FU57" s="224"/>
      <c r="FV57" s="224"/>
      <c r="FW57" s="224"/>
      <c r="FX57" s="224"/>
      <c r="FY57" s="224"/>
      <c r="FZ57" s="224"/>
      <c r="GA57" s="224"/>
      <c r="GB57" s="224"/>
      <c r="GC57" s="224"/>
      <c r="GD57" s="224"/>
      <c r="GE57" s="224"/>
      <c r="GF57" s="224"/>
      <c r="GG57" s="224"/>
      <c r="GH57" s="224"/>
      <c r="GI57" s="224"/>
      <c r="GJ57" s="224"/>
      <c r="GK57" s="224"/>
      <c r="GL57" s="224"/>
      <c r="GM57" s="224"/>
      <c r="GN57" s="224"/>
      <c r="GO57" s="224"/>
      <c r="GP57" s="224"/>
      <c r="GQ57" s="224"/>
      <c r="GR57" s="224"/>
      <c r="GS57" s="224"/>
      <c r="GT57" s="224"/>
      <c r="GU57" s="224"/>
      <c r="GV57" s="224"/>
      <c r="GW57" s="224"/>
      <c r="GX57" s="224"/>
      <c r="GY57" s="224"/>
      <c r="GZ57" s="224"/>
      <c r="HA57" s="224"/>
      <c r="HB57" s="224"/>
      <c r="HC57" s="224"/>
      <c r="HD57" s="224"/>
      <c r="HE57" s="224"/>
      <c r="HF57" s="224"/>
      <c r="HG57" s="224"/>
      <c r="HH57" s="224"/>
      <c r="HI57" s="224"/>
      <c r="HJ57" s="224"/>
      <c r="HK57" s="224"/>
      <c r="HL57" s="224"/>
      <c r="HM57" s="224"/>
      <c r="HN57" s="224"/>
      <c r="HO57" s="224"/>
      <c r="HP57" s="224"/>
      <c r="HQ57" s="224"/>
      <c r="HR57" s="224"/>
      <c r="HS57" s="224"/>
      <c r="HT57" s="224"/>
      <c r="HU57" s="224"/>
      <c r="HV57" s="224"/>
    </row>
    <row r="58" spans="1:230" x14ac:dyDescent="0.2"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Z58" s="211"/>
      <c r="EA58" s="211"/>
      <c r="EB58" s="211"/>
      <c r="EC58" s="211"/>
      <c r="ED58" s="211"/>
      <c r="EE58" s="211"/>
      <c r="EF58" s="211"/>
      <c r="EG58" s="211"/>
      <c r="EH58" s="211"/>
      <c r="EI58" s="211"/>
      <c r="EJ58" s="211"/>
      <c r="EK58" s="211"/>
      <c r="EL58" s="211"/>
      <c r="EM58" s="211"/>
      <c r="EN58" s="211"/>
      <c r="EO58" s="211"/>
      <c r="EP58" s="211"/>
      <c r="EQ58" s="211"/>
      <c r="ER58" s="211"/>
      <c r="ES58" s="211"/>
      <c r="ET58" s="211"/>
      <c r="EU58" s="211"/>
      <c r="EV58" s="211"/>
      <c r="EW58" s="211"/>
      <c r="EX58" s="211"/>
      <c r="EY58" s="211"/>
      <c r="EZ58" s="211"/>
      <c r="FA58" s="211"/>
      <c r="FB58" s="211"/>
    </row>
    <row r="59" spans="1:230" s="224" customFormat="1" ht="12.75" thickBot="1" x14ac:dyDescent="0.25">
      <c r="A59" s="367" t="s">
        <v>46</v>
      </c>
      <c r="B59" s="367"/>
      <c r="C59" s="368" t="s">
        <v>742</v>
      </c>
      <c r="D59" s="368"/>
      <c r="E59" s="368"/>
      <c r="F59" s="368"/>
      <c r="G59" s="369" t="s">
        <v>46</v>
      </c>
      <c r="H59" s="369"/>
      <c r="I59" s="368" t="s">
        <v>365</v>
      </c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7">
        <v>20</v>
      </c>
      <c r="Z59" s="367"/>
      <c r="AA59" s="367"/>
      <c r="AB59" s="367"/>
      <c r="AC59" s="370" t="s">
        <v>712</v>
      </c>
      <c r="AD59" s="370"/>
      <c r="AE59" s="370"/>
      <c r="AF59" s="371" t="s">
        <v>47</v>
      </c>
      <c r="AG59" s="371"/>
      <c r="AH59" s="371"/>
      <c r="AI59" s="210"/>
      <c r="AJ59" s="210"/>
      <c r="AK59" s="210"/>
      <c r="AL59" s="210"/>
      <c r="AM59" s="210"/>
      <c r="AN59" s="210"/>
      <c r="AO59" s="211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0"/>
      <c r="CA59" s="210"/>
      <c r="CB59" s="210"/>
      <c r="CC59" s="210"/>
      <c r="CD59" s="210"/>
      <c r="CE59" s="210"/>
      <c r="CF59" s="210"/>
      <c r="CG59" s="210"/>
      <c r="CH59" s="210"/>
      <c r="CI59" s="210"/>
      <c r="CJ59" s="210"/>
      <c r="CK59" s="210"/>
      <c r="CL59" s="210"/>
      <c r="CM59" s="210"/>
      <c r="CN59" s="210"/>
      <c r="CO59" s="210"/>
      <c r="CP59" s="210"/>
      <c r="CQ59" s="210"/>
      <c r="CR59" s="210"/>
      <c r="CS59" s="210"/>
      <c r="CT59" s="210"/>
      <c r="CU59" s="210"/>
      <c r="CV59" s="210"/>
      <c r="CW59" s="210"/>
      <c r="CX59" s="210"/>
      <c r="CY59" s="210"/>
      <c r="CZ59" s="210"/>
      <c r="DA59" s="210"/>
      <c r="DB59" s="210"/>
      <c r="DC59" s="210"/>
      <c r="DD59" s="210"/>
      <c r="DE59" s="210"/>
      <c r="DF59" s="210"/>
      <c r="DG59" s="210"/>
      <c r="DH59" s="210"/>
      <c r="DI59" s="210"/>
      <c r="DJ59" s="210"/>
      <c r="DK59" s="210"/>
      <c r="DL59" s="210"/>
      <c r="DM59" s="210"/>
      <c r="DN59" s="210"/>
      <c r="DO59" s="210"/>
      <c r="DP59" s="210"/>
      <c r="DQ59" s="210"/>
      <c r="DR59" s="210"/>
      <c r="DS59" s="210"/>
      <c r="DT59" s="210"/>
      <c r="DU59" s="211"/>
      <c r="DV59" s="211"/>
      <c r="DW59" s="211"/>
      <c r="DX59" s="211"/>
      <c r="DY59" s="211"/>
      <c r="DZ59" s="211"/>
      <c r="EA59" s="211"/>
      <c r="EB59" s="211"/>
      <c r="EC59" s="211"/>
      <c r="ED59" s="211"/>
      <c r="EE59" s="211"/>
      <c r="EF59" s="211"/>
      <c r="EG59" s="211"/>
      <c r="EH59" s="211"/>
      <c r="EI59" s="211"/>
      <c r="EJ59" s="211"/>
      <c r="EK59" s="211"/>
      <c r="EL59" s="211"/>
      <c r="EM59" s="211"/>
      <c r="EN59" s="211"/>
      <c r="EO59" s="211"/>
      <c r="EP59" s="211"/>
      <c r="EQ59" s="211"/>
      <c r="ER59" s="211"/>
      <c r="ES59" s="211"/>
      <c r="ET59" s="211"/>
      <c r="EU59" s="211"/>
      <c r="EV59" s="211"/>
      <c r="EW59" s="211"/>
      <c r="EX59" s="211"/>
      <c r="EY59" s="211"/>
      <c r="EZ59" s="211"/>
      <c r="FA59" s="211"/>
      <c r="FB59" s="211"/>
      <c r="FC59" s="211"/>
      <c r="FD59" s="211"/>
      <c r="FE59" s="211"/>
      <c r="FF59" s="211"/>
      <c r="FG59" s="211"/>
      <c r="FH59" s="211"/>
      <c r="FI59" s="211"/>
      <c r="FJ59" s="211"/>
      <c r="FK59" s="211"/>
      <c r="FL59" s="211"/>
      <c r="FM59" s="211"/>
      <c r="FN59" s="211"/>
      <c r="FO59" s="211"/>
      <c r="FP59" s="211"/>
      <c r="FQ59" s="211"/>
      <c r="FR59" s="211"/>
      <c r="FS59" s="211"/>
      <c r="FT59" s="211"/>
      <c r="FU59" s="211"/>
      <c r="FV59" s="211"/>
      <c r="FW59" s="211"/>
      <c r="FX59" s="211"/>
      <c r="FY59" s="211"/>
      <c r="FZ59" s="211"/>
      <c r="GA59" s="211"/>
      <c r="GB59" s="211"/>
      <c r="GC59" s="211"/>
      <c r="GD59" s="211"/>
      <c r="GE59" s="211"/>
      <c r="GF59" s="211"/>
      <c r="GG59" s="211"/>
      <c r="GH59" s="211"/>
      <c r="GI59" s="211"/>
      <c r="GJ59" s="211"/>
      <c r="GK59" s="211"/>
      <c r="GL59" s="211"/>
      <c r="GM59" s="211"/>
      <c r="GN59" s="211"/>
      <c r="GO59" s="211"/>
      <c r="GP59" s="211"/>
      <c r="GQ59" s="211"/>
      <c r="GR59" s="211"/>
      <c r="GS59" s="211"/>
      <c r="GT59" s="211"/>
      <c r="GU59" s="211"/>
      <c r="GV59" s="211"/>
      <c r="GW59" s="211"/>
      <c r="GX59" s="211"/>
      <c r="GY59" s="211"/>
      <c r="GZ59" s="211"/>
      <c r="HA59" s="211"/>
      <c r="HB59" s="211"/>
      <c r="HC59" s="211"/>
      <c r="HD59" s="211"/>
      <c r="HE59" s="211"/>
      <c r="HF59" s="211"/>
      <c r="HG59" s="211"/>
      <c r="HH59" s="211"/>
      <c r="HI59" s="211"/>
      <c r="HJ59" s="211"/>
      <c r="HK59" s="211"/>
      <c r="HL59" s="211"/>
      <c r="HM59" s="211"/>
      <c r="HN59" s="211"/>
      <c r="HO59" s="211"/>
      <c r="HP59" s="211"/>
      <c r="HQ59" s="211"/>
      <c r="HR59" s="211"/>
      <c r="HS59" s="211"/>
      <c r="HT59" s="211"/>
      <c r="HU59" s="211"/>
      <c r="HV59" s="211"/>
    </row>
    <row r="60" spans="1:230" ht="15" customHeight="1" x14ac:dyDescent="0.2">
      <c r="EA60" s="228"/>
      <c r="EB60" s="477" t="s">
        <v>785</v>
      </c>
      <c r="EC60" s="478"/>
      <c r="ED60" s="478"/>
      <c r="EE60" s="478"/>
      <c r="EF60" s="478"/>
      <c r="EG60" s="478"/>
      <c r="EH60" s="478"/>
      <c r="EI60" s="478"/>
      <c r="EJ60" s="478"/>
      <c r="EK60" s="478"/>
      <c r="EL60" s="478"/>
      <c r="EM60" s="478"/>
      <c r="EN60" s="478"/>
      <c r="EO60" s="478"/>
      <c r="EP60" s="478"/>
      <c r="EQ60" s="478"/>
      <c r="ER60" s="478"/>
      <c r="ES60" s="478"/>
      <c r="ET60" s="478"/>
      <c r="EU60" s="478"/>
      <c r="EV60" s="478"/>
      <c r="EW60" s="478"/>
      <c r="EX60" s="478"/>
      <c r="EY60" s="478"/>
      <c r="EZ60" s="478"/>
      <c r="FA60" s="478"/>
      <c r="FB60" s="478"/>
      <c r="FC60" s="478"/>
      <c r="FD60" s="478"/>
      <c r="FE60" s="478"/>
      <c r="FF60" s="478"/>
      <c r="FG60" s="478"/>
      <c r="FH60" s="478"/>
      <c r="FI60" s="478"/>
      <c r="FJ60" s="478"/>
      <c r="FK60" s="478"/>
      <c r="FL60" s="478"/>
      <c r="FM60" s="478"/>
      <c r="FN60" s="478"/>
      <c r="FO60" s="478"/>
      <c r="FP60" s="478"/>
      <c r="FQ60" s="478"/>
      <c r="FR60" s="478"/>
      <c r="FS60" s="478"/>
      <c r="FT60" s="478"/>
      <c r="FU60" s="478"/>
      <c r="FV60" s="478"/>
      <c r="FW60" s="478"/>
      <c r="FX60" s="478"/>
      <c r="FY60" s="478"/>
      <c r="FZ60" s="478"/>
      <c r="GA60" s="478"/>
      <c r="GB60" s="478"/>
      <c r="GC60" s="478"/>
      <c r="GD60" s="478"/>
      <c r="GE60" s="478"/>
      <c r="GF60" s="478"/>
      <c r="GG60" s="478"/>
      <c r="GH60" s="478"/>
      <c r="GI60" s="478"/>
      <c r="GJ60" s="478"/>
      <c r="GK60" s="478"/>
      <c r="GL60" s="478"/>
      <c r="GM60" s="478"/>
      <c r="GN60" s="478"/>
      <c r="GO60" s="478"/>
      <c r="GP60" s="478"/>
      <c r="GQ60" s="478"/>
      <c r="GR60" s="478"/>
      <c r="GS60" s="478"/>
      <c r="GT60" s="478"/>
      <c r="GU60" s="478"/>
      <c r="GV60" s="478"/>
      <c r="GW60" s="478"/>
      <c r="GX60" s="478"/>
      <c r="GY60" s="478"/>
      <c r="GZ60" s="478"/>
      <c r="HA60" s="478"/>
      <c r="HB60" s="478"/>
      <c r="HC60" s="478"/>
      <c r="HD60" s="478"/>
      <c r="HE60" s="478"/>
      <c r="HF60" s="478"/>
      <c r="HG60" s="478"/>
      <c r="HH60" s="478"/>
      <c r="HI60" s="478"/>
      <c r="HJ60" s="478"/>
      <c r="HK60" s="478"/>
      <c r="HL60" s="478"/>
      <c r="HM60" s="478"/>
      <c r="HN60" s="478"/>
      <c r="HO60" s="478"/>
      <c r="HP60" s="478"/>
      <c r="HQ60" s="478"/>
      <c r="HR60" s="478"/>
      <c r="HS60" s="478"/>
      <c r="HT60" s="478"/>
      <c r="HU60" s="478"/>
      <c r="HV60" s="229"/>
    </row>
    <row r="61" spans="1:230" x14ac:dyDescent="0.2">
      <c r="EA61" s="230"/>
      <c r="EB61" s="479"/>
      <c r="EC61" s="479"/>
      <c r="ED61" s="479"/>
      <c r="EE61" s="479"/>
      <c r="EF61" s="479"/>
      <c r="EG61" s="479"/>
      <c r="EH61" s="479"/>
      <c r="EI61" s="479"/>
      <c r="EJ61" s="479"/>
      <c r="EK61" s="479"/>
      <c r="EL61" s="479"/>
      <c r="EM61" s="479"/>
      <c r="EN61" s="479"/>
      <c r="EO61" s="479"/>
      <c r="EP61" s="479"/>
      <c r="EQ61" s="479"/>
      <c r="ER61" s="479"/>
      <c r="ES61" s="479"/>
      <c r="ET61" s="479"/>
      <c r="EU61" s="479"/>
      <c r="EV61" s="479"/>
      <c r="EW61" s="479"/>
      <c r="EX61" s="479"/>
      <c r="EY61" s="479"/>
      <c r="EZ61" s="479"/>
      <c r="FA61" s="479"/>
      <c r="FB61" s="479"/>
      <c r="FC61" s="479"/>
      <c r="FD61" s="479"/>
      <c r="FE61" s="479"/>
      <c r="FF61" s="479"/>
      <c r="FG61" s="479"/>
      <c r="FH61" s="479"/>
      <c r="FI61" s="479"/>
      <c r="FJ61" s="479"/>
      <c r="FK61" s="479"/>
      <c r="FL61" s="479"/>
      <c r="FM61" s="479"/>
      <c r="FN61" s="479"/>
      <c r="FO61" s="479"/>
      <c r="FP61" s="479"/>
      <c r="FQ61" s="479"/>
      <c r="FR61" s="479"/>
      <c r="FS61" s="479"/>
      <c r="FT61" s="479"/>
      <c r="FU61" s="479"/>
      <c r="FV61" s="479"/>
      <c r="FW61" s="479"/>
      <c r="FX61" s="479"/>
      <c r="FY61" s="479"/>
      <c r="FZ61" s="479"/>
      <c r="GA61" s="479"/>
      <c r="GB61" s="479"/>
      <c r="GC61" s="479"/>
      <c r="GD61" s="479"/>
      <c r="GE61" s="479"/>
      <c r="GF61" s="479"/>
      <c r="GG61" s="479"/>
      <c r="GH61" s="479"/>
      <c r="GI61" s="479"/>
      <c r="GJ61" s="479"/>
      <c r="GK61" s="479"/>
      <c r="GL61" s="479"/>
      <c r="GM61" s="479"/>
      <c r="GN61" s="479"/>
      <c r="GO61" s="479"/>
      <c r="GP61" s="479"/>
      <c r="GQ61" s="479"/>
      <c r="GR61" s="479"/>
      <c r="GS61" s="479"/>
      <c r="GT61" s="479"/>
      <c r="GU61" s="479"/>
      <c r="GV61" s="479"/>
      <c r="GW61" s="479"/>
      <c r="GX61" s="479"/>
      <c r="GY61" s="479"/>
      <c r="GZ61" s="479"/>
      <c r="HA61" s="479"/>
      <c r="HB61" s="479"/>
      <c r="HC61" s="479"/>
      <c r="HD61" s="479"/>
      <c r="HE61" s="479"/>
      <c r="HF61" s="479"/>
      <c r="HG61" s="479"/>
      <c r="HH61" s="479"/>
      <c r="HI61" s="479"/>
      <c r="HJ61" s="479"/>
      <c r="HK61" s="479"/>
      <c r="HL61" s="479"/>
      <c r="HM61" s="479"/>
      <c r="HN61" s="479"/>
      <c r="HO61" s="479"/>
      <c r="HP61" s="479"/>
      <c r="HQ61" s="479"/>
      <c r="HR61" s="479"/>
      <c r="HS61" s="479"/>
      <c r="HT61" s="479"/>
      <c r="HU61" s="479"/>
      <c r="HV61" s="231"/>
    </row>
    <row r="62" spans="1:230" ht="9" customHeight="1" x14ac:dyDescent="0.2">
      <c r="EA62" s="230"/>
      <c r="EB62" s="211"/>
      <c r="EC62" s="211"/>
      <c r="ED62" s="211"/>
      <c r="EE62" s="211"/>
      <c r="EF62" s="211"/>
      <c r="EG62" s="211"/>
      <c r="EH62" s="211"/>
      <c r="EI62" s="211"/>
      <c r="EJ62" s="211"/>
      <c r="EK62" s="211"/>
      <c r="EL62" s="211"/>
      <c r="EM62" s="211"/>
      <c r="EN62" s="211"/>
      <c r="EO62" s="211"/>
      <c r="EP62" s="211"/>
      <c r="EQ62" s="211"/>
      <c r="ER62" s="211"/>
      <c r="ES62" s="211"/>
      <c r="ET62" s="211"/>
      <c r="EU62" s="211"/>
      <c r="EV62" s="211"/>
      <c r="EW62" s="211"/>
      <c r="EX62" s="211"/>
      <c r="EY62" s="211"/>
      <c r="EZ62" s="211"/>
      <c r="FA62" s="211"/>
      <c r="FB62" s="211"/>
      <c r="FC62" s="211"/>
      <c r="FD62" s="211"/>
      <c r="FE62" s="211"/>
      <c r="FF62" s="211"/>
      <c r="FG62" s="211"/>
      <c r="FH62" s="211"/>
      <c r="FI62" s="211"/>
      <c r="FJ62" s="211"/>
      <c r="FK62" s="211"/>
      <c r="FL62" s="211"/>
      <c r="FM62" s="211"/>
      <c r="FN62" s="211"/>
      <c r="FO62" s="211"/>
      <c r="FP62" s="211"/>
      <c r="FQ62" s="211"/>
      <c r="FR62" s="211"/>
      <c r="FS62" s="211"/>
      <c r="FT62" s="211"/>
      <c r="FU62" s="211"/>
      <c r="FV62" s="211"/>
      <c r="FW62" s="211"/>
      <c r="FX62" s="211"/>
      <c r="FY62" s="211"/>
      <c r="FZ62" s="211"/>
      <c r="GA62" s="211"/>
      <c r="GB62" s="211"/>
      <c r="GC62" s="211"/>
      <c r="GD62" s="211"/>
      <c r="GE62" s="211"/>
      <c r="GF62" s="211"/>
      <c r="GG62" s="211"/>
      <c r="GH62" s="211"/>
      <c r="GI62" s="211"/>
      <c r="GJ62" s="211"/>
      <c r="GK62" s="211"/>
      <c r="GL62" s="211"/>
      <c r="GM62" s="211"/>
      <c r="GN62" s="211"/>
      <c r="GO62" s="211"/>
      <c r="GP62" s="211"/>
      <c r="GQ62" s="211"/>
      <c r="GR62" s="211"/>
      <c r="GS62" s="211"/>
      <c r="GT62" s="211"/>
      <c r="GU62" s="211"/>
      <c r="GV62" s="211"/>
      <c r="GW62" s="211"/>
      <c r="GX62" s="211"/>
      <c r="GY62" s="211"/>
      <c r="GZ62" s="211"/>
      <c r="HA62" s="211"/>
      <c r="HB62" s="211"/>
      <c r="HC62" s="211"/>
      <c r="HD62" s="211"/>
      <c r="HE62" s="211"/>
      <c r="HF62" s="211"/>
      <c r="HG62" s="211"/>
      <c r="HH62" s="211"/>
      <c r="HI62" s="211"/>
      <c r="HJ62" s="211"/>
      <c r="HK62" s="211"/>
      <c r="HL62" s="211"/>
      <c r="HM62" s="211"/>
      <c r="HN62" s="211"/>
      <c r="HO62" s="211"/>
      <c r="HP62" s="211"/>
      <c r="HQ62" s="211"/>
      <c r="HR62" s="211"/>
      <c r="HS62" s="211"/>
      <c r="HT62" s="211"/>
      <c r="HU62" s="211"/>
      <c r="HV62" s="231"/>
    </row>
    <row r="63" spans="1:230" ht="3" customHeight="1" x14ac:dyDescent="0.2">
      <c r="EA63" s="230"/>
      <c r="EB63" s="211" t="s">
        <v>781</v>
      </c>
      <c r="EC63" s="211"/>
      <c r="ED63" s="211"/>
      <c r="EE63" s="211"/>
      <c r="EF63" s="211"/>
      <c r="EG63" s="211"/>
      <c r="EH63" s="211"/>
      <c r="EI63" s="211"/>
      <c r="EJ63" s="211"/>
      <c r="EK63" s="211"/>
      <c r="EL63" s="211"/>
      <c r="EM63" s="211"/>
      <c r="EN63" s="211"/>
      <c r="EO63" s="211"/>
      <c r="EP63" s="211"/>
      <c r="EQ63" s="211"/>
      <c r="ER63" s="211"/>
      <c r="ES63" s="211"/>
      <c r="ET63" s="211"/>
      <c r="EU63" s="211"/>
      <c r="EV63" s="211"/>
      <c r="EW63" s="211"/>
      <c r="EX63" s="211"/>
      <c r="EY63" s="211"/>
      <c r="EZ63" s="211"/>
      <c r="FA63" s="377"/>
      <c r="FB63" s="377"/>
      <c r="FC63" s="377"/>
      <c r="FD63" s="377"/>
      <c r="FE63" s="377"/>
      <c r="FF63" s="377"/>
      <c r="FG63" s="377"/>
      <c r="FH63" s="377"/>
      <c r="FI63" s="377"/>
      <c r="FJ63" s="377"/>
      <c r="FK63" s="377"/>
      <c r="FL63" s="377"/>
      <c r="FM63" s="377"/>
      <c r="FN63" s="377"/>
      <c r="FO63" s="377"/>
      <c r="FP63" s="377"/>
      <c r="FQ63" s="377"/>
      <c r="FR63" s="377"/>
      <c r="FS63" s="377"/>
      <c r="FT63" s="377"/>
      <c r="FU63" s="214"/>
      <c r="FV63" s="214"/>
      <c r="FW63" s="377"/>
      <c r="FX63" s="377"/>
      <c r="FY63" s="377"/>
      <c r="FZ63" s="377"/>
      <c r="GA63" s="377"/>
      <c r="GB63" s="377"/>
      <c r="GC63" s="377"/>
      <c r="GD63" s="377"/>
      <c r="GE63" s="377"/>
      <c r="GF63" s="377"/>
      <c r="GG63" s="377"/>
      <c r="GH63" s="377"/>
      <c r="GI63" s="377"/>
      <c r="GJ63" s="214"/>
      <c r="GK63" s="214"/>
      <c r="GL63" s="377"/>
      <c r="GM63" s="377"/>
      <c r="GN63" s="377"/>
      <c r="GO63" s="377"/>
      <c r="GP63" s="377"/>
      <c r="GQ63" s="377"/>
      <c r="GR63" s="377"/>
      <c r="GS63" s="377"/>
      <c r="GT63" s="377"/>
      <c r="GU63" s="377"/>
      <c r="GV63" s="377"/>
      <c r="GW63" s="377"/>
      <c r="GX63" s="377"/>
      <c r="GY63" s="377"/>
      <c r="GZ63" s="377"/>
      <c r="HA63" s="377"/>
      <c r="HB63" s="377"/>
      <c r="HC63" s="377"/>
      <c r="HD63" s="377"/>
      <c r="HE63" s="377"/>
      <c r="HF63" s="377"/>
      <c r="HI63" s="211"/>
      <c r="HJ63" s="211"/>
      <c r="HK63" s="211"/>
      <c r="HL63" s="211"/>
      <c r="HM63" s="211"/>
      <c r="HN63" s="211"/>
      <c r="HO63" s="211"/>
      <c r="HP63" s="211"/>
      <c r="HQ63" s="211"/>
      <c r="HR63" s="211"/>
      <c r="HS63" s="211"/>
      <c r="HT63" s="211"/>
      <c r="HU63" s="211"/>
      <c r="HV63" s="231"/>
    </row>
    <row r="64" spans="1:230" x14ac:dyDescent="0.2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224"/>
      <c r="CF64" s="224"/>
      <c r="CG64" s="224"/>
      <c r="CH64" s="224"/>
      <c r="CI64" s="224"/>
      <c r="CJ64" s="224"/>
      <c r="CK64" s="224"/>
      <c r="CL64" s="224"/>
      <c r="CM64" s="224"/>
      <c r="CN64" s="224"/>
      <c r="CO64" s="224"/>
      <c r="CP64" s="224"/>
      <c r="CQ64" s="224"/>
      <c r="CR64" s="224"/>
      <c r="CS64" s="224"/>
      <c r="CT64" s="224"/>
      <c r="CU64" s="224"/>
      <c r="CV64" s="224"/>
      <c r="CW64" s="224"/>
      <c r="CX64" s="224"/>
      <c r="CY64" s="224"/>
      <c r="CZ64" s="224"/>
      <c r="DA64" s="224"/>
      <c r="DB64" s="224"/>
      <c r="DC64" s="224"/>
      <c r="DD64" s="224"/>
      <c r="DE64" s="224"/>
      <c r="DF64" s="224"/>
      <c r="DG64" s="224"/>
      <c r="DH64" s="224"/>
      <c r="DI64" s="224"/>
      <c r="DJ64" s="224"/>
      <c r="DK64" s="224"/>
      <c r="DL64" s="224"/>
      <c r="DM64" s="224"/>
      <c r="DN64" s="224"/>
      <c r="DO64" s="224"/>
      <c r="DP64" s="224"/>
      <c r="DQ64" s="224"/>
      <c r="DR64" s="224"/>
      <c r="DS64" s="224"/>
      <c r="DT64" s="224"/>
      <c r="DU64" s="224"/>
      <c r="DV64" s="224"/>
      <c r="DW64" s="224"/>
      <c r="DX64" s="224"/>
      <c r="DY64" s="224"/>
      <c r="DZ64" s="224"/>
      <c r="EA64" s="232"/>
      <c r="EB64" s="233"/>
      <c r="EC64" s="233"/>
      <c r="ED64" s="233"/>
      <c r="EE64" s="233"/>
      <c r="EF64" s="233"/>
      <c r="EG64" s="233"/>
      <c r="EH64" s="233"/>
      <c r="EI64" s="233"/>
      <c r="EJ64" s="233"/>
      <c r="EK64" s="233"/>
      <c r="EL64" s="233"/>
      <c r="EM64" s="233"/>
      <c r="EN64" s="233"/>
      <c r="EO64" s="233"/>
      <c r="EP64" s="233"/>
      <c r="EQ64" s="233"/>
      <c r="ER64" s="233"/>
      <c r="ES64" s="233"/>
      <c r="ET64" s="233"/>
      <c r="EU64" s="233"/>
      <c r="EV64" s="233"/>
      <c r="EW64" s="233"/>
      <c r="EX64" s="233"/>
      <c r="EY64" s="233"/>
      <c r="EZ64" s="233"/>
      <c r="FA64" s="473" t="s">
        <v>488</v>
      </c>
      <c r="FB64" s="473"/>
      <c r="FC64" s="473"/>
      <c r="FD64" s="473"/>
      <c r="FE64" s="473"/>
      <c r="FF64" s="473"/>
      <c r="FG64" s="473"/>
      <c r="FH64" s="473"/>
      <c r="FI64" s="473"/>
      <c r="FJ64" s="473"/>
      <c r="FK64" s="473"/>
      <c r="FL64" s="473"/>
      <c r="FM64" s="473"/>
      <c r="FN64" s="473"/>
      <c r="FO64" s="473"/>
      <c r="FP64" s="473"/>
      <c r="FQ64" s="473"/>
      <c r="FR64" s="473"/>
      <c r="FS64" s="473"/>
      <c r="FT64" s="473"/>
      <c r="FU64" s="224"/>
      <c r="FV64" s="224"/>
      <c r="FW64" s="473" t="s">
        <v>31</v>
      </c>
      <c r="FX64" s="473"/>
      <c r="FY64" s="473"/>
      <c r="FZ64" s="473"/>
      <c r="GA64" s="473"/>
      <c r="GB64" s="473"/>
      <c r="GC64" s="473"/>
      <c r="GD64" s="473"/>
      <c r="GE64" s="473"/>
      <c r="GF64" s="473"/>
      <c r="GG64" s="473"/>
      <c r="GH64" s="473"/>
      <c r="GI64" s="473"/>
      <c r="GJ64" s="224"/>
      <c r="GK64" s="224"/>
      <c r="GL64" s="473" t="s">
        <v>38</v>
      </c>
      <c r="GM64" s="473"/>
      <c r="GN64" s="473"/>
      <c r="GO64" s="473"/>
      <c r="GP64" s="473"/>
      <c r="GQ64" s="473"/>
      <c r="GR64" s="473"/>
      <c r="GS64" s="473"/>
      <c r="GT64" s="473"/>
      <c r="GU64" s="473"/>
      <c r="GV64" s="473"/>
      <c r="GW64" s="473"/>
      <c r="GX64" s="473"/>
      <c r="GY64" s="473"/>
      <c r="GZ64" s="473"/>
      <c r="HA64" s="473"/>
      <c r="HB64" s="473"/>
      <c r="HC64" s="473"/>
      <c r="HD64" s="473"/>
      <c r="HE64" s="473"/>
      <c r="HF64" s="473"/>
      <c r="HG64" s="224"/>
      <c r="HH64" s="224"/>
      <c r="HI64" s="233"/>
      <c r="HJ64" s="233"/>
      <c r="HK64" s="233"/>
      <c r="HL64" s="233"/>
      <c r="HM64" s="233"/>
      <c r="HN64" s="233"/>
      <c r="HO64" s="233"/>
      <c r="HP64" s="233"/>
      <c r="HQ64" s="233"/>
      <c r="HR64" s="233"/>
      <c r="HS64" s="233"/>
      <c r="HT64" s="233"/>
      <c r="HU64" s="233"/>
      <c r="HV64" s="234"/>
    </row>
    <row r="65" spans="131:230" x14ac:dyDescent="0.2">
      <c r="EA65" s="230"/>
      <c r="EB65" s="211"/>
      <c r="EC65" s="211"/>
      <c r="ED65" s="211"/>
      <c r="EE65" s="211"/>
      <c r="EF65" s="211"/>
      <c r="EG65" s="211"/>
      <c r="EH65" s="211"/>
      <c r="EI65" s="211"/>
      <c r="EJ65" s="211"/>
      <c r="EK65" s="211"/>
      <c r="EL65" s="211"/>
      <c r="EM65" s="211"/>
      <c r="EN65" s="211"/>
      <c r="EO65" s="211"/>
      <c r="EP65" s="211"/>
      <c r="EQ65" s="211"/>
      <c r="ER65" s="211"/>
      <c r="ES65" s="211"/>
      <c r="ET65" s="211"/>
      <c r="EU65" s="211"/>
      <c r="EV65" s="211"/>
      <c r="EW65" s="211"/>
      <c r="EX65" s="211"/>
      <c r="EY65" s="211"/>
      <c r="EZ65" s="211"/>
      <c r="FA65" s="211"/>
      <c r="FB65" s="211"/>
      <c r="FC65" s="211"/>
      <c r="FD65" s="211"/>
      <c r="FE65" s="211"/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1"/>
      <c r="FR65" s="211"/>
      <c r="FS65" s="211"/>
      <c r="FT65" s="211"/>
      <c r="FU65" s="211"/>
      <c r="FV65" s="211"/>
      <c r="FW65" s="211"/>
      <c r="FX65" s="211"/>
      <c r="FY65" s="211"/>
      <c r="FZ65" s="211"/>
      <c r="GA65" s="211"/>
      <c r="GB65" s="211"/>
      <c r="GC65" s="211"/>
      <c r="GD65" s="211"/>
      <c r="GE65" s="211"/>
      <c r="GF65" s="211"/>
      <c r="GG65" s="211"/>
      <c r="GH65" s="211"/>
      <c r="GI65" s="211"/>
      <c r="GJ65" s="211"/>
      <c r="GK65" s="211"/>
      <c r="GL65" s="211"/>
      <c r="GM65" s="211"/>
      <c r="GN65" s="211"/>
      <c r="GO65" s="211"/>
      <c r="GP65" s="211"/>
      <c r="GQ65" s="211"/>
      <c r="GR65" s="211"/>
      <c r="GS65" s="211"/>
      <c r="GT65" s="211"/>
      <c r="GU65" s="211"/>
      <c r="GV65" s="211"/>
      <c r="GW65" s="211"/>
      <c r="GX65" s="211"/>
      <c r="GY65" s="211"/>
      <c r="GZ65" s="211"/>
      <c r="HA65" s="211"/>
      <c r="HB65" s="211"/>
      <c r="HC65" s="211"/>
      <c r="HD65" s="211"/>
      <c r="HE65" s="211"/>
      <c r="HF65" s="211"/>
      <c r="HG65" s="211"/>
      <c r="HH65" s="211"/>
      <c r="HI65" s="211"/>
      <c r="HJ65" s="211"/>
      <c r="HK65" s="211"/>
      <c r="HL65" s="211"/>
      <c r="HM65" s="211"/>
      <c r="HN65" s="211"/>
      <c r="HO65" s="211"/>
      <c r="HP65" s="211"/>
      <c r="HQ65" s="211"/>
      <c r="HR65" s="211"/>
      <c r="HS65" s="211"/>
      <c r="HT65" s="211"/>
      <c r="HU65" s="211"/>
      <c r="HV65" s="231"/>
    </row>
    <row r="66" spans="131:230" x14ac:dyDescent="0.2">
      <c r="EA66" s="230"/>
      <c r="EB66" s="367" t="s">
        <v>46</v>
      </c>
      <c r="EC66" s="367"/>
      <c r="ED66" s="368"/>
      <c r="EE66" s="368"/>
      <c r="EF66" s="368"/>
      <c r="EG66" s="368"/>
      <c r="EH66" s="369" t="s">
        <v>46</v>
      </c>
      <c r="EI66" s="369"/>
      <c r="EJ66" s="368"/>
      <c r="EK66" s="368"/>
      <c r="EL66" s="368"/>
      <c r="EM66" s="368"/>
      <c r="EN66" s="368"/>
      <c r="EO66" s="368"/>
      <c r="EP66" s="368"/>
      <c r="EQ66" s="368"/>
      <c r="ER66" s="368"/>
      <c r="ES66" s="368"/>
      <c r="ET66" s="368"/>
      <c r="EU66" s="368"/>
      <c r="EV66" s="368"/>
      <c r="EW66" s="368"/>
      <c r="EX66" s="368"/>
      <c r="EY66" s="368"/>
      <c r="EZ66" s="367">
        <v>20</v>
      </c>
      <c r="FA66" s="367"/>
      <c r="FB66" s="367"/>
      <c r="FC66" s="367"/>
      <c r="FD66" s="370"/>
      <c r="FE66" s="370"/>
      <c r="FF66" s="370"/>
      <c r="FG66" s="371" t="s">
        <v>47</v>
      </c>
      <c r="FH66" s="371"/>
      <c r="FI66" s="371"/>
      <c r="FP66" s="211"/>
      <c r="FQ66" s="212"/>
      <c r="FR66" s="212"/>
      <c r="FS66" s="212"/>
      <c r="FT66" s="212"/>
      <c r="FU66" s="212"/>
      <c r="FV66" s="212"/>
      <c r="FW66" s="212"/>
      <c r="FX66" s="212"/>
      <c r="FY66" s="212"/>
      <c r="FZ66" s="212"/>
      <c r="GA66" s="212"/>
      <c r="GB66" s="212"/>
      <c r="GC66" s="212"/>
      <c r="GD66" s="212"/>
      <c r="GE66" s="211"/>
      <c r="GF66" s="211"/>
      <c r="GG66" s="211"/>
      <c r="GH66" s="211"/>
      <c r="GI66" s="211"/>
      <c r="GJ66" s="211"/>
      <c r="GK66" s="211"/>
      <c r="GL66" s="211"/>
      <c r="GM66" s="211"/>
      <c r="GN66" s="211"/>
      <c r="GO66" s="211"/>
      <c r="GP66" s="211"/>
      <c r="GQ66" s="211"/>
      <c r="GR66" s="211"/>
      <c r="GS66" s="211"/>
      <c r="GT66" s="211"/>
      <c r="GU66" s="211"/>
      <c r="GV66" s="211"/>
      <c r="GW66" s="211"/>
      <c r="GX66" s="211"/>
      <c r="GY66" s="211"/>
      <c r="GZ66" s="211"/>
      <c r="HA66" s="211"/>
      <c r="HB66" s="211"/>
      <c r="HC66" s="211"/>
      <c r="HD66" s="211"/>
      <c r="HE66" s="211"/>
      <c r="HF66" s="211"/>
      <c r="HG66" s="211"/>
      <c r="HH66" s="211"/>
      <c r="HI66" s="211"/>
      <c r="HJ66" s="211"/>
      <c r="HK66" s="211"/>
      <c r="HL66" s="211"/>
      <c r="HM66" s="211"/>
      <c r="HN66" s="211"/>
      <c r="HO66" s="211"/>
      <c r="HP66" s="211"/>
      <c r="HQ66" s="211"/>
      <c r="HR66" s="211"/>
      <c r="HS66" s="211"/>
      <c r="HT66" s="211"/>
      <c r="HU66" s="211"/>
      <c r="HV66" s="231"/>
    </row>
    <row r="67" spans="131:230" ht="12.75" thickBot="1" x14ac:dyDescent="0.25">
      <c r="EA67" s="235"/>
      <c r="EB67" s="236"/>
      <c r="EC67" s="236"/>
      <c r="ED67" s="236"/>
      <c r="EE67" s="236"/>
      <c r="EF67" s="236"/>
      <c r="EG67" s="236"/>
      <c r="EH67" s="236"/>
      <c r="EI67" s="236"/>
      <c r="EJ67" s="236"/>
      <c r="EK67" s="236"/>
      <c r="EL67" s="236"/>
      <c r="EM67" s="236"/>
      <c r="EN67" s="236"/>
      <c r="EO67" s="236"/>
      <c r="EP67" s="236"/>
      <c r="EQ67" s="236"/>
      <c r="ER67" s="236"/>
      <c r="ES67" s="236"/>
      <c r="ET67" s="236"/>
      <c r="EU67" s="236"/>
      <c r="EV67" s="236"/>
      <c r="EW67" s="236"/>
      <c r="EX67" s="236"/>
      <c r="EY67" s="236"/>
      <c r="EZ67" s="236"/>
      <c r="FA67" s="236"/>
      <c r="FB67" s="236"/>
      <c r="FC67" s="236"/>
      <c r="FD67" s="236"/>
      <c r="FE67" s="236"/>
      <c r="FF67" s="236"/>
      <c r="FG67" s="236"/>
      <c r="FH67" s="236"/>
      <c r="FI67" s="236"/>
      <c r="FJ67" s="236"/>
      <c r="FK67" s="236"/>
      <c r="FL67" s="236"/>
      <c r="FM67" s="236"/>
      <c r="FN67" s="236"/>
      <c r="FO67" s="236"/>
      <c r="FP67" s="236"/>
      <c r="FQ67" s="236"/>
      <c r="FR67" s="236"/>
      <c r="FS67" s="236"/>
      <c r="FT67" s="236"/>
      <c r="FU67" s="236"/>
      <c r="FV67" s="236"/>
      <c r="FW67" s="236"/>
      <c r="FX67" s="236"/>
      <c r="FY67" s="236"/>
      <c r="FZ67" s="236"/>
      <c r="GA67" s="236"/>
      <c r="GB67" s="236"/>
      <c r="GC67" s="236"/>
      <c r="GD67" s="236"/>
      <c r="GE67" s="236"/>
      <c r="GF67" s="236"/>
      <c r="GG67" s="236"/>
      <c r="GH67" s="236"/>
      <c r="GI67" s="236"/>
      <c r="GJ67" s="236"/>
      <c r="GK67" s="236"/>
      <c r="GL67" s="236"/>
      <c r="GM67" s="236"/>
      <c r="GN67" s="236"/>
      <c r="GO67" s="236"/>
      <c r="GP67" s="236"/>
      <c r="GQ67" s="236"/>
      <c r="GR67" s="236"/>
      <c r="GS67" s="236"/>
      <c r="GT67" s="236"/>
      <c r="GU67" s="236"/>
      <c r="GV67" s="236"/>
      <c r="GW67" s="236"/>
      <c r="GX67" s="236"/>
      <c r="GY67" s="236"/>
      <c r="GZ67" s="236"/>
      <c r="HA67" s="236"/>
      <c r="HB67" s="236"/>
      <c r="HC67" s="236"/>
      <c r="HD67" s="236"/>
      <c r="HE67" s="236"/>
      <c r="HF67" s="236"/>
      <c r="HG67" s="236"/>
      <c r="HH67" s="236"/>
      <c r="HI67" s="236"/>
      <c r="HJ67" s="236"/>
      <c r="HK67" s="236"/>
      <c r="HL67" s="236"/>
      <c r="HM67" s="236"/>
      <c r="HN67" s="236"/>
      <c r="HO67" s="236"/>
      <c r="HP67" s="236"/>
      <c r="HQ67" s="236"/>
      <c r="HR67" s="236"/>
      <c r="HS67" s="236"/>
      <c r="HT67" s="236"/>
      <c r="HU67" s="236"/>
      <c r="HV67" s="237"/>
    </row>
  </sheetData>
  <mergeCells count="231">
    <mergeCell ref="EB60:HU61"/>
    <mergeCell ref="FA63:FT63"/>
    <mergeCell ref="FW63:GI63"/>
    <mergeCell ref="GL63:HF63"/>
    <mergeCell ref="FA64:FT64"/>
    <mergeCell ref="FW64:GI64"/>
    <mergeCell ref="GL64:HF64"/>
    <mergeCell ref="EB66:EC66"/>
    <mergeCell ref="ED66:EG66"/>
    <mergeCell ref="EH66:EI66"/>
    <mergeCell ref="EJ66:EY66"/>
    <mergeCell ref="EZ66:FC66"/>
    <mergeCell ref="FD66:FF66"/>
    <mergeCell ref="FG66:FI66"/>
    <mergeCell ref="AG56:AZ56"/>
    <mergeCell ref="BC56:BW56"/>
    <mergeCell ref="BZ56:CM56"/>
    <mergeCell ref="AG57:AZ57"/>
    <mergeCell ref="BC57:BW57"/>
    <mergeCell ref="BZ57:CM57"/>
    <mergeCell ref="A59:B59"/>
    <mergeCell ref="C59:F59"/>
    <mergeCell ref="G59:H59"/>
    <mergeCell ref="I59:X59"/>
    <mergeCell ref="Y59:AB59"/>
    <mergeCell ref="AC59:AE59"/>
    <mergeCell ref="AF59:AH59"/>
    <mergeCell ref="HC50:HV50"/>
    <mergeCell ref="AH51:BA51"/>
    <mergeCell ref="BD51:BP51"/>
    <mergeCell ref="BS51:CM51"/>
    <mergeCell ref="HC51:HV51"/>
    <mergeCell ref="BD53:BP53"/>
    <mergeCell ref="BS53:CM53"/>
    <mergeCell ref="BD54:BP54"/>
    <mergeCell ref="BS54:CM54"/>
    <mergeCell ref="AH50:BA50"/>
    <mergeCell ref="BD50:BP50"/>
    <mergeCell ref="BS50:CM50"/>
    <mergeCell ref="EH47:EW47"/>
    <mergeCell ref="EX47:FS47"/>
    <mergeCell ref="FT47:GI47"/>
    <mergeCell ref="GJ47:HB47"/>
    <mergeCell ref="HC47:HV47"/>
    <mergeCell ref="A48:EG48"/>
    <mergeCell ref="EH48:EW48"/>
    <mergeCell ref="EX48:FS48"/>
    <mergeCell ref="FT48:GI48"/>
    <mergeCell ref="GJ48:HB48"/>
    <mergeCell ref="HC48:HV48"/>
    <mergeCell ref="A47:BC47"/>
    <mergeCell ref="BD47:BM47"/>
    <mergeCell ref="BN47:BY47"/>
    <mergeCell ref="BZ47:CM47"/>
    <mergeCell ref="CN47:DG47"/>
    <mergeCell ref="DH47:DQ47"/>
    <mergeCell ref="DR47:EG47"/>
    <mergeCell ref="EX45:FS45"/>
    <mergeCell ref="FT45:GI45"/>
    <mergeCell ref="GJ45:HB45"/>
    <mergeCell ref="HC45:HV45"/>
    <mergeCell ref="A46:BC46"/>
    <mergeCell ref="BD46:BM46"/>
    <mergeCell ref="BN46:BY46"/>
    <mergeCell ref="BZ46:CM46"/>
    <mergeCell ref="CN46:DG46"/>
    <mergeCell ref="DH46:DQ46"/>
    <mergeCell ref="DR46:EG46"/>
    <mergeCell ref="EH46:EW46"/>
    <mergeCell ref="EX46:FS46"/>
    <mergeCell ref="FT46:GI46"/>
    <mergeCell ref="GJ46:HB46"/>
    <mergeCell ref="HC46:HV46"/>
    <mergeCell ref="DR45:EG45"/>
    <mergeCell ref="EH45:EW45"/>
    <mergeCell ref="DR44:EG44"/>
    <mergeCell ref="EH44:EW44"/>
    <mergeCell ref="EX44:FS44"/>
    <mergeCell ref="FT44:GI44"/>
    <mergeCell ref="GJ44:HB44"/>
    <mergeCell ref="HC44:HV44"/>
    <mergeCell ref="A43:BC43"/>
    <mergeCell ref="BD43:BM43"/>
    <mergeCell ref="BN43:BY43"/>
    <mergeCell ref="BZ43:CM43"/>
    <mergeCell ref="CN43:DG43"/>
    <mergeCell ref="DH43:DQ43"/>
    <mergeCell ref="DR43:EG43"/>
    <mergeCell ref="EH43:EW43"/>
    <mergeCell ref="EX43:FS43"/>
    <mergeCell ref="DR42:EG42"/>
    <mergeCell ref="EH42:EW42"/>
    <mergeCell ref="EX42:FS42"/>
    <mergeCell ref="FT42:GI42"/>
    <mergeCell ref="GJ42:HB42"/>
    <mergeCell ref="HC42:HV42"/>
    <mergeCell ref="FT43:GI43"/>
    <mergeCell ref="GJ43:HB43"/>
    <mergeCell ref="HC43:HV43"/>
    <mergeCell ref="FT40:GI40"/>
    <mergeCell ref="GJ40:HB40"/>
    <mergeCell ref="HC40:HV40"/>
    <mergeCell ref="A41:BC41"/>
    <mergeCell ref="BD41:BM41"/>
    <mergeCell ref="BN41:BY41"/>
    <mergeCell ref="BZ41:CM41"/>
    <mergeCell ref="CN41:DG41"/>
    <mergeCell ref="DH41:DQ41"/>
    <mergeCell ref="DR41:EG41"/>
    <mergeCell ref="EH41:EW41"/>
    <mergeCell ref="EX41:FS41"/>
    <mergeCell ref="FT41:GI41"/>
    <mergeCell ref="GJ41:HB41"/>
    <mergeCell ref="HC41:HV41"/>
    <mergeCell ref="A40:BC40"/>
    <mergeCell ref="BD40:BM40"/>
    <mergeCell ref="BN40:BY40"/>
    <mergeCell ref="BZ40:CM40"/>
    <mergeCell ref="CN40:DG40"/>
    <mergeCell ref="DH40:DQ40"/>
    <mergeCell ref="DR40:EG40"/>
    <mergeCell ref="EH40:EW40"/>
    <mergeCell ref="EX40:FS40"/>
    <mergeCell ref="CN38:DG38"/>
    <mergeCell ref="DH38:DQ38"/>
    <mergeCell ref="DR38:EG38"/>
    <mergeCell ref="EH38:EW38"/>
    <mergeCell ref="EX38:FS38"/>
    <mergeCell ref="FT38:GI38"/>
    <mergeCell ref="GJ38:HB38"/>
    <mergeCell ref="HC38:HV38"/>
    <mergeCell ref="A39:BC39"/>
    <mergeCell ref="BD39:BM39"/>
    <mergeCell ref="BN39:BY39"/>
    <mergeCell ref="BZ39:CM39"/>
    <mergeCell ref="CN39:DG39"/>
    <mergeCell ref="DH39:DQ39"/>
    <mergeCell ref="DR39:EG39"/>
    <mergeCell ref="EH39:EW39"/>
    <mergeCell ref="EX39:FS39"/>
    <mergeCell ref="FT39:GI39"/>
    <mergeCell ref="GJ39:HB39"/>
    <mergeCell ref="HC39:HV39"/>
    <mergeCell ref="A38:BC38"/>
    <mergeCell ref="BD38:BM38"/>
    <mergeCell ref="BN38:BY38"/>
    <mergeCell ref="BZ38:CM38"/>
    <mergeCell ref="HC30:HV30"/>
    <mergeCell ref="HC31:HV31"/>
    <mergeCell ref="A32:BC32"/>
    <mergeCell ref="BD32:FS32"/>
    <mergeCell ref="HC32:HV32"/>
    <mergeCell ref="BD33:FS33"/>
    <mergeCell ref="HC33:HV33"/>
    <mergeCell ref="A35:BM35"/>
    <mergeCell ref="BN35:CM36"/>
    <mergeCell ref="CN35:DG37"/>
    <mergeCell ref="DH35:DQ37"/>
    <mergeCell ref="DR35:EG37"/>
    <mergeCell ref="EH35:EW37"/>
    <mergeCell ref="EX35:FS37"/>
    <mergeCell ref="FT35:GI37"/>
    <mergeCell ref="GJ35:HB37"/>
    <mergeCell ref="HC35:HV37"/>
    <mergeCell ref="A36:BC37"/>
    <mergeCell ref="BD36:BM37"/>
    <mergeCell ref="BN37:BY37"/>
    <mergeCell ref="BZ37:CM37"/>
    <mergeCell ref="HC21:HV22"/>
    <mergeCell ref="HC23:HV23"/>
    <mergeCell ref="HC24:HV24"/>
    <mergeCell ref="HC25:HV25"/>
    <mergeCell ref="BD26:FS26"/>
    <mergeCell ref="HC26:HV26"/>
    <mergeCell ref="HC27:HV27"/>
    <mergeCell ref="HC28:HV28"/>
    <mergeCell ref="A29:BC29"/>
    <mergeCell ref="BD29:FS29"/>
    <mergeCell ref="HC29:HV29"/>
    <mergeCell ref="HC16:HV16"/>
    <mergeCell ref="BL17:DW17"/>
    <mergeCell ref="GJ17:HA19"/>
    <mergeCell ref="HC17:HV19"/>
    <mergeCell ref="BL18:DP18"/>
    <mergeCell ref="DQ18:DS18"/>
    <mergeCell ref="DT18:DW18"/>
    <mergeCell ref="BY20:CC20"/>
    <mergeCell ref="CD20:CG20"/>
    <mergeCell ref="CH20:CI20"/>
    <mergeCell ref="CJ20:CY20"/>
    <mergeCell ref="CZ20:DC20"/>
    <mergeCell ref="DD20:DF20"/>
    <mergeCell ref="DG20:DI20"/>
    <mergeCell ref="HC20:HV20"/>
    <mergeCell ref="EH2:HV5"/>
    <mergeCell ref="DR7:HV7"/>
    <mergeCell ref="DR8:HV8"/>
    <mergeCell ref="DR9:HV9"/>
    <mergeCell ref="DR10:HV10"/>
    <mergeCell ref="DR11:HV11"/>
    <mergeCell ref="DR12:EW12"/>
    <mergeCell ref="FH12:HV12"/>
    <mergeCell ref="DR13:EW13"/>
    <mergeCell ref="FH13:HV13"/>
    <mergeCell ref="DR15:DS15"/>
    <mergeCell ref="DT15:DW15"/>
    <mergeCell ref="DX15:DY15"/>
    <mergeCell ref="DZ15:EM15"/>
    <mergeCell ref="EN15:EQ15"/>
    <mergeCell ref="ER15:ET15"/>
    <mergeCell ref="EU15:EW15"/>
    <mergeCell ref="A30:BC31"/>
    <mergeCell ref="BD30:FS31"/>
    <mergeCell ref="A42:BC42"/>
    <mergeCell ref="BD42:BM42"/>
    <mergeCell ref="BN42:BY42"/>
    <mergeCell ref="A45:BC45"/>
    <mergeCell ref="BD45:BM45"/>
    <mergeCell ref="BN45:BY45"/>
    <mergeCell ref="BZ45:CM45"/>
    <mergeCell ref="CN45:DG45"/>
    <mergeCell ref="DH45:DQ45"/>
    <mergeCell ref="BZ42:CM42"/>
    <mergeCell ref="CN42:DG42"/>
    <mergeCell ref="DH42:DQ42"/>
    <mergeCell ref="A44:BC44"/>
    <mergeCell ref="BD44:BM44"/>
    <mergeCell ref="BN44:BY44"/>
    <mergeCell ref="BZ44:CM44"/>
    <mergeCell ref="CN44:DG44"/>
    <mergeCell ref="DH44:DQ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62"/>
  <sheetViews>
    <sheetView workbookViewId="0">
      <selection activeCell="CQ19" sqref="CQ19:DH19"/>
    </sheetView>
  </sheetViews>
  <sheetFormatPr defaultColWidth="0.85546875" defaultRowHeight="12.75" x14ac:dyDescent="0.2"/>
  <cols>
    <col min="1" max="23" width="0.85546875" style="62"/>
    <col min="24" max="24" width="2.5703125" style="62" customWidth="1"/>
    <col min="25" max="16384" width="0.85546875" style="62"/>
  </cols>
  <sheetData>
    <row r="1" spans="1:161" s="59" customFormat="1" ht="13.9" x14ac:dyDescent="0.25">
      <c r="FE1" s="60"/>
    </row>
    <row r="2" spans="1:161" ht="12" customHeight="1" x14ac:dyDescent="0.25"/>
    <row r="3" spans="1:161" s="61" customFormat="1" ht="13.9" customHeight="1" x14ac:dyDescent="0.25">
      <c r="A3" s="494" t="s">
        <v>254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494"/>
      <c r="CD3" s="494"/>
      <c r="CE3" s="494"/>
      <c r="CF3" s="494"/>
      <c r="CG3" s="494"/>
      <c r="CH3" s="494"/>
      <c r="CI3" s="494"/>
      <c r="CJ3" s="494"/>
      <c r="CK3" s="494"/>
      <c r="CL3" s="494"/>
      <c r="CM3" s="494"/>
      <c r="CN3" s="494"/>
      <c r="CO3" s="494"/>
      <c r="CP3" s="494"/>
      <c r="CQ3" s="494"/>
      <c r="CR3" s="494"/>
      <c r="CS3" s="494"/>
      <c r="CT3" s="494"/>
      <c r="CU3" s="494"/>
      <c r="CV3" s="494"/>
      <c r="CW3" s="494"/>
      <c r="CX3" s="494"/>
      <c r="CY3" s="494"/>
      <c r="CZ3" s="494"/>
      <c r="DA3" s="494"/>
      <c r="DB3" s="494"/>
      <c r="DC3" s="494"/>
      <c r="DD3" s="494"/>
      <c r="DE3" s="494"/>
      <c r="DF3" s="494"/>
      <c r="DG3" s="494"/>
      <c r="DH3" s="494"/>
      <c r="DI3" s="494"/>
      <c r="DJ3" s="494"/>
      <c r="DK3" s="494"/>
      <c r="DL3" s="494"/>
      <c r="DM3" s="494"/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494"/>
      <c r="EJ3" s="494"/>
      <c r="EK3" s="494"/>
      <c r="EL3" s="494"/>
      <c r="EM3" s="494"/>
      <c r="EN3" s="494"/>
      <c r="EO3" s="494"/>
      <c r="EP3" s="494"/>
      <c r="EQ3" s="494"/>
      <c r="ER3" s="494"/>
      <c r="ES3" s="494"/>
      <c r="ET3" s="494"/>
      <c r="EU3" s="494"/>
      <c r="EV3" s="494"/>
      <c r="EW3" s="494"/>
      <c r="EX3" s="494"/>
      <c r="EY3" s="494"/>
      <c r="EZ3" s="494"/>
      <c r="FA3" s="494"/>
      <c r="FB3" s="494"/>
      <c r="FC3" s="494"/>
      <c r="FD3" s="494"/>
      <c r="FE3" s="494"/>
    </row>
    <row r="5" spans="1:161" s="59" customFormat="1" ht="15" x14ac:dyDescent="0.25">
      <c r="A5" s="495" t="s">
        <v>255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495"/>
      <c r="AO5" s="495"/>
      <c r="AP5" s="495"/>
      <c r="AQ5" s="495"/>
      <c r="AR5" s="495"/>
      <c r="AS5" s="495"/>
      <c r="AT5" s="495"/>
      <c r="AU5" s="495"/>
      <c r="AV5" s="495"/>
      <c r="AW5" s="495"/>
      <c r="AX5" s="495"/>
      <c r="AY5" s="495"/>
      <c r="AZ5" s="495"/>
      <c r="BA5" s="495"/>
      <c r="BB5" s="495"/>
      <c r="BC5" s="495"/>
      <c r="BD5" s="495"/>
      <c r="BE5" s="495"/>
      <c r="BF5" s="495"/>
      <c r="BG5" s="495"/>
      <c r="BH5" s="495"/>
      <c r="BI5" s="495"/>
      <c r="BJ5" s="495"/>
      <c r="BK5" s="495"/>
      <c r="BL5" s="495"/>
      <c r="BM5" s="495"/>
      <c r="BN5" s="495"/>
      <c r="BO5" s="495"/>
      <c r="BP5" s="495"/>
      <c r="BQ5" s="495"/>
      <c r="BR5" s="495"/>
      <c r="BS5" s="495"/>
      <c r="BT5" s="495"/>
      <c r="BU5" s="495"/>
      <c r="BV5" s="495"/>
      <c r="BW5" s="495"/>
      <c r="BX5" s="495"/>
      <c r="BY5" s="495"/>
      <c r="BZ5" s="495"/>
      <c r="CA5" s="495"/>
      <c r="CB5" s="495"/>
      <c r="CC5" s="495"/>
      <c r="CD5" s="495"/>
      <c r="CE5" s="495"/>
      <c r="CF5" s="495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495"/>
      <c r="CS5" s="495"/>
      <c r="CT5" s="495"/>
      <c r="CU5" s="495"/>
      <c r="CV5" s="495"/>
      <c r="CW5" s="495"/>
      <c r="CX5" s="495"/>
      <c r="CY5" s="495"/>
      <c r="CZ5" s="495"/>
      <c r="DA5" s="495"/>
      <c r="DB5" s="495"/>
      <c r="DC5" s="495"/>
      <c r="DD5" s="495"/>
      <c r="DE5" s="495"/>
      <c r="DF5" s="495"/>
      <c r="DG5" s="495"/>
      <c r="DH5" s="495"/>
      <c r="DI5" s="495"/>
      <c r="DJ5" s="495"/>
      <c r="DK5" s="495"/>
      <c r="DL5" s="495"/>
      <c r="DM5" s="495"/>
      <c r="DN5" s="495"/>
      <c r="DO5" s="495"/>
      <c r="DP5" s="495"/>
      <c r="DQ5" s="495"/>
      <c r="DR5" s="495"/>
      <c r="DS5" s="495"/>
      <c r="DT5" s="495"/>
      <c r="DU5" s="495"/>
      <c r="DV5" s="495"/>
      <c r="DW5" s="495"/>
      <c r="DX5" s="495"/>
      <c r="DY5" s="495"/>
      <c r="DZ5" s="495"/>
      <c r="EA5" s="495"/>
      <c r="EB5" s="495"/>
      <c r="EC5" s="495"/>
      <c r="ED5" s="495"/>
      <c r="EE5" s="495"/>
      <c r="EF5" s="495"/>
      <c r="EG5" s="495"/>
      <c r="EH5" s="495"/>
      <c r="EI5" s="495"/>
      <c r="EJ5" s="495"/>
      <c r="EK5" s="495"/>
      <c r="EL5" s="495"/>
      <c r="EM5" s="495"/>
      <c r="EN5" s="495"/>
      <c r="EO5" s="495"/>
      <c r="EP5" s="495"/>
      <c r="EQ5" s="495"/>
      <c r="ER5" s="495"/>
      <c r="ES5" s="495"/>
      <c r="ET5" s="495"/>
      <c r="EU5" s="495"/>
      <c r="EV5" s="495"/>
      <c r="EW5" s="495"/>
      <c r="EX5" s="495"/>
      <c r="EY5" s="495"/>
      <c r="EZ5" s="495"/>
      <c r="FA5" s="495"/>
      <c r="FB5" s="495"/>
      <c r="FC5" s="495"/>
      <c r="FD5" s="495"/>
      <c r="FE5" s="495"/>
    </row>
    <row r="6" spans="1:161" ht="13.15" x14ac:dyDescent="0.25">
      <c r="BP6" s="62">
        <v>0</v>
      </c>
      <c r="CN6" s="62">
        <v>0</v>
      </c>
    </row>
    <row r="7" spans="1:161" s="129" customFormat="1" ht="14.25" x14ac:dyDescent="0.2">
      <c r="A7" s="129" t="s">
        <v>256</v>
      </c>
      <c r="C7" s="129">
        <v>0</v>
      </c>
      <c r="X7" s="496" t="s">
        <v>508</v>
      </c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496"/>
      <c r="EK7" s="496"/>
      <c r="EL7" s="496"/>
      <c r="EM7" s="496"/>
      <c r="EN7" s="496"/>
      <c r="EO7" s="496"/>
      <c r="EP7" s="496"/>
      <c r="EQ7" s="496"/>
      <c r="ER7" s="496"/>
      <c r="ES7" s="496"/>
      <c r="ET7" s="496"/>
      <c r="EU7" s="496"/>
      <c r="EV7" s="496"/>
      <c r="EW7" s="496"/>
      <c r="EX7" s="496"/>
      <c r="EY7" s="496"/>
      <c r="EZ7" s="496"/>
      <c r="FA7" s="496"/>
      <c r="FB7" s="496"/>
      <c r="FC7" s="496"/>
      <c r="FD7" s="496"/>
      <c r="FE7" s="496"/>
    </row>
    <row r="8" spans="1:161" s="129" customFormat="1" ht="13.9" customHeight="1" x14ac:dyDescent="0.25">
      <c r="C8" s="129">
        <v>0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</row>
    <row r="9" spans="1:161" s="129" customFormat="1" ht="14.25" x14ac:dyDescent="0.2">
      <c r="A9" s="497" t="s">
        <v>257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8" t="s">
        <v>495</v>
      </c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8"/>
      <c r="BH9" s="498"/>
      <c r="BI9" s="498"/>
      <c r="BJ9" s="498"/>
      <c r="BK9" s="498"/>
      <c r="BL9" s="498"/>
      <c r="BM9" s="498"/>
      <c r="BN9" s="498"/>
      <c r="BO9" s="498"/>
      <c r="BP9" s="498"/>
      <c r="BQ9" s="498"/>
      <c r="BR9" s="498"/>
      <c r="BS9" s="498"/>
      <c r="BT9" s="498"/>
      <c r="BU9" s="498"/>
      <c r="BV9" s="498"/>
      <c r="BW9" s="498"/>
      <c r="BX9" s="498"/>
      <c r="BY9" s="498"/>
      <c r="BZ9" s="498"/>
      <c r="CA9" s="498"/>
      <c r="CB9" s="498"/>
      <c r="CC9" s="498"/>
      <c r="CD9" s="498"/>
      <c r="CE9" s="498"/>
      <c r="CF9" s="498"/>
      <c r="CG9" s="498"/>
      <c r="CH9" s="498"/>
      <c r="CI9" s="498"/>
      <c r="CJ9" s="498"/>
      <c r="CK9" s="498"/>
      <c r="CL9" s="498"/>
      <c r="CM9" s="498"/>
      <c r="CN9" s="498"/>
      <c r="CO9" s="498"/>
      <c r="CP9" s="498"/>
      <c r="CQ9" s="498"/>
      <c r="CR9" s="498"/>
      <c r="CS9" s="498"/>
      <c r="CT9" s="498"/>
      <c r="CU9" s="498"/>
      <c r="CV9" s="498"/>
      <c r="CW9" s="498"/>
      <c r="CX9" s="498"/>
      <c r="CY9" s="498"/>
      <c r="CZ9" s="498"/>
      <c r="DA9" s="498"/>
      <c r="DB9" s="498"/>
      <c r="DC9" s="498"/>
      <c r="DD9" s="498"/>
      <c r="DE9" s="498"/>
      <c r="DF9" s="498"/>
      <c r="DG9" s="498"/>
      <c r="DH9" s="498"/>
      <c r="DI9" s="498"/>
      <c r="DJ9" s="498"/>
      <c r="DK9" s="498"/>
      <c r="DL9" s="498"/>
      <c r="DM9" s="498"/>
      <c r="DN9" s="498"/>
      <c r="DO9" s="498"/>
      <c r="DP9" s="498"/>
      <c r="DQ9" s="498"/>
      <c r="DR9" s="498"/>
      <c r="DS9" s="498"/>
      <c r="DT9" s="498"/>
      <c r="DU9" s="498"/>
      <c r="DV9" s="498"/>
      <c r="DW9" s="498"/>
      <c r="DX9" s="498"/>
      <c r="DY9" s="498"/>
      <c r="DZ9" s="498"/>
      <c r="EA9" s="498"/>
      <c r="EB9" s="498"/>
      <c r="EC9" s="498"/>
      <c r="ED9" s="498"/>
      <c r="EE9" s="498"/>
      <c r="EF9" s="498"/>
      <c r="EG9" s="498"/>
      <c r="EH9" s="498"/>
      <c r="EI9" s="498"/>
      <c r="EJ9" s="498"/>
      <c r="EK9" s="498"/>
      <c r="EL9" s="498"/>
      <c r="EM9" s="498"/>
      <c r="EN9" s="498"/>
      <c r="EO9" s="498"/>
      <c r="EP9" s="498"/>
      <c r="EQ9" s="498"/>
      <c r="ER9" s="498"/>
      <c r="ES9" s="498"/>
      <c r="ET9" s="498"/>
      <c r="EU9" s="498"/>
      <c r="EV9" s="498"/>
      <c r="EW9" s="498"/>
      <c r="EX9" s="498"/>
      <c r="EY9" s="498"/>
      <c r="EZ9" s="498"/>
      <c r="FA9" s="498"/>
      <c r="FB9" s="498"/>
      <c r="FC9" s="498"/>
      <c r="FD9" s="498"/>
      <c r="FE9" s="498"/>
    </row>
    <row r="11" spans="1:161" s="59" customFormat="1" ht="15" x14ac:dyDescent="0.25">
      <c r="A11" s="495" t="s">
        <v>258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5"/>
      <c r="AK11" s="495"/>
      <c r="AL11" s="495"/>
      <c r="AM11" s="4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495"/>
      <c r="BZ11" s="495"/>
      <c r="CA11" s="495"/>
      <c r="CB11" s="495"/>
      <c r="CC11" s="495"/>
      <c r="CD11" s="495"/>
      <c r="CE11" s="495"/>
      <c r="CF11" s="495"/>
      <c r="CG11" s="495"/>
      <c r="CH11" s="495"/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5"/>
      <c r="CY11" s="495"/>
      <c r="CZ11" s="495"/>
      <c r="DA11" s="495"/>
      <c r="DB11" s="495"/>
      <c r="DC11" s="495"/>
      <c r="DD11" s="495"/>
      <c r="DE11" s="495"/>
      <c r="DF11" s="495"/>
      <c r="DG11" s="495"/>
      <c r="DH11" s="495"/>
      <c r="DI11" s="495"/>
      <c r="DJ11" s="495"/>
      <c r="DK11" s="495"/>
      <c r="DL11" s="495"/>
      <c r="DM11" s="495"/>
      <c r="DN11" s="495"/>
      <c r="DO11" s="495"/>
      <c r="DP11" s="495"/>
      <c r="DQ11" s="495"/>
      <c r="DR11" s="495"/>
      <c r="DS11" s="495"/>
      <c r="DT11" s="495"/>
      <c r="DU11" s="495"/>
      <c r="DV11" s="495"/>
      <c r="DW11" s="495"/>
      <c r="DX11" s="495"/>
      <c r="DY11" s="495"/>
      <c r="DZ11" s="495"/>
      <c r="EA11" s="495"/>
      <c r="EB11" s="495"/>
      <c r="EC11" s="495"/>
      <c r="ED11" s="495"/>
      <c r="EE11" s="495"/>
      <c r="EF11" s="495"/>
      <c r="EG11" s="495"/>
      <c r="EH11" s="495"/>
      <c r="EI11" s="495"/>
      <c r="EJ11" s="495"/>
      <c r="EK11" s="495"/>
      <c r="EL11" s="495"/>
      <c r="EM11" s="495"/>
      <c r="EN11" s="495"/>
      <c r="EO11" s="495"/>
      <c r="EP11" s="495"/>
      <c r="EQ11" s="495"/>
      <c r="ER11" s="495"/>
      <c r="ES11" s="495"/>
      <c r="ET11" s="495"/>
      <c r="EU11" s="495"/>
      <c r="EV11" s="495"/>
      <c r="EW11" s="495"/>
      <c r="EX11" s="495"/>
      <c r="EY11" s="495"/>
      <c r="EZ11" s="495"/>
      <c r="FA11" s="495"/>
      <c r="FB11" s="495"/>
      <c r="FC11" s="495"/>
      <c r="FD11" s="495"/>
      <c r="FE11" s="495"/>
    </row>
    <row r="12" spans="1:161" ht="13.15" x14ac:dyDescent="0.25">
      <c r="J12" s="62">
        <v>0</v>
      </c>
    </row>
    <row r="13" spans="1:161" s="130" customFormat="1" x14ac:dyDescent="0.25">
      <c r="A13" s="499" t="s">
        <v>259</v>
      </c>
      <c r="B13" s="500"/>
      <c r="C13" s="500"/>
      <c r="D13" s="500"/>
      <c r="E13" s="500"/>
      <c r="F13" s="501"/>
      <c r="G13" s="499">
        <v>0</v>
      </c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1"/>
      <c r="Y13" s="499" t="s">
        <v>260</v>
      </c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1"/>
      <c r="AO13" s="508" t="s">
        <v>261</v>
      </c>
      <c r="AP13" s="509"/>
      <c r="AQ13" s="509"/>
      <c r="AR13" s="509"/>
      <c r="AS13" s="509"/>
      <c r="AT13" s="509"/>
      <c r="AU13" s="509"/>
      <c r="AV13" s="509"/>
      <c r="AW13" s="509"/>
      <c r="AX13" s="509"/>
      <c r="AY13" s="509"/>
      <c r="AZ13" s="509"/>
      <c r="BA13" s="509"/>
      <c r="BB13" s="509"/>
      <c r="BC13" s="509"/>
      <c r="BD13" s="509"/>
      <c r="BE13" s="509"/>
      <c r="BF13" s="509"/>
      <c r="BG13" s="509"/>
      <c r="BH13" s="509"/>
      <c r="BI13" s="509"/>
      <c r="BJ13" s="509"/>
      <c r="BK13" s="509"/>
      <c r="BL13" s="509"/>
      <c r="BM13" s="509"/>
      <c r="BN13" s="509"/>
      <c r="BO13" s="509"/>
      <c r="BP13" s="509"/>
      <c r="BQ13" s="509"/>
      <c r="BR13" s="509"/>
      <c r="BS13" s="509"/>
      <c r="BT13" s="509"/>
      <c r="BU13" s="509"/>
      <c r="BV13" s="509"/>
      <c r="BW13" s="509"/>
      <c r="BX13" s="509"/>
      <c r="BY13" s="509"/>
      <c r="BZ13" s="509"/>
      <c r="CA13" s="509"/>
      <c r="CB13" s="509"/>
      <c r="CC13" s="509"/>
      <c r="CD13" s="509"/>
      <c r="CE13" s="509"/>
      <c r="CF13" s="509"/>
      <c r="CG13" s="509"/>
      <c r="CH13" s="509"/>
      <c r="CI13" s="509"/>
      <c r="CJ13" s="509"/>
      <c r="CK13" s="509"/>
      <c r="CL13" s="509"/>
      <c r="CM13" s="509"/>
      <c r="CN13" s="509"/>
      <c r="CO13" s="509"/>
      <c r="CP13" s="509"/>
      <c r="CQ13" s="509"/>
      <c r="CR13" s="509"/>
      <c r="CS13" s="509"/>
      <c r="CT13" s="509"/>
      <c r="CU13" s="509"/>
      <c r="CV13" s="509"/>
      <c r="CW13" s="509"/>
      <c r="CX13" s="509"/>
      <c r="CY13" s="509"/>
      <c r="CZ13" s="509"/>
      <c r="DA13" s="509"/>
      <c r="DB13" s="509"/>
      <c r="DC13" s="509"/>
      <c r="DD13" s="509"/>
      <c r="DE13" s="509"/>
      <c r="DF13" s="509"/>
      <c r="DG13" s="509"/>
      <c r="DH13" s="510"/>
      <c r="DI13" s="499" t="s">
        <v>262</v>
      </c>
      <c r="DJ13" s="500"/>
      <c r="DK13" s="500"/>
      <c r="DL13" s="500"/>
      <c r="DM13" s="500"/>
      <c r="DN13" s="500"/>
      <c r="DO13" s="500"/>
      <c r="DP13" s="500"/>
      <c r="DQ13" s="500"/>
      <c r="DR13" s="500"/>
      <c r="DS13" s="500"/>
      <c r="DT13" s="500"/>
      <c r="DU13" s="500"/>
      <c r="DV13" s="500"/>
      <c r="DW13" s="500"/>
      <c r="DX13" s="501"/>
      <c r="DY13" s="499" t="s">
        <v>263</v>
      </c>
      <c r="DZ13" s="500"/>
      <c r="EA13" s="500"/>
      <c r="EB13" s="500"/>
      <c r="EC13" s="500"/>
      <c r="ED13" s="500"/>
      <c r="EE13" s="500"/>
      <c r="EF13" s="500"/>
      <c r="EG13" s="500"/>
      <c r="EH13" s="500"/>
      <c r="EI13" s="500"/>
      <c r="EJ13" s="500"/>
      <c r="EK13" s="500"/>
      <c r="EL13" s="500"/>
      <c r="EM13" s="500"/>
      <c r="EN13" s="501"/>
      <c r="EO13" s="499" t="s">
        <v>264</v>
      </c>
      <c r="EP13" s="500"/>
      <c r="EQ13" s="500"/>
      <c r="ER13" s="500"/>
      <c r="ES13" s="500"/>
      <c r="ET13" s="500"/>
      <c r="EU13" s="500"/>
      <c r="EV13" s="500"/>
      <c r="EW13" s="500"/>
      <c r="EX13" s="500"/>
      <c r="EY13" s="500"/>
      <c r="EZ13" s="500"/>
      <c r="FA13" s="500"/>
      <c r="FB13" s="500"/>
      <c r="FC13" s="500"/>
      <c r="FD13" s="500"/>
      <c r="FE13" s="501"/>
    </row>
    <row r="14" spans="1:161" s="130" customFormat="1" x14ac:dyDescent="0.25">
      <c r="A14" s="502"/>
      <c r="B14" s="503"/>
      <c r="C14" s="503"/>
      <c r="D14" s="503"/>
      <c r="E14" s="503"/>
      <c r="F14" s="504"/>
      <c r="G14" s="502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4"/>
      <c r="Y14" s="502"/>
      <c r="Z14" s="503"/>
      <c r="AA14" s="503"/>
      <c r="AB14" s="503"/>
      <c r="AC14" s="503"/>
      <c r="AD14" s="503"/>
      <c r="AE14" s="503"/>
      <c r="AF14" s="503"/>
      <c r="AG14" s="503"/>
      <c r="AH14" s="503"/>
      <c r="AI14" s="503"/>
      <c r="AJ14" s="503"/>
      <c r="AK14" s="503"/>
      <c r="AL14" s="503"/>
      <c r="AM14" s="503"/>
      <c r="AN14" s="504"/>
      <c r="AO14" s="499" t="s">
        <v>3</v>
      </c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1"/>
      <c r="BF14" s="508" t="s">
        <v>4</v>
      </c>
      <c r="BG14" s="509"/>
      <c r="BH14" s="509"/>
      <c r="BI14" s="509"/>
      <c r="BJ14" s="509"/>
      <c r="BK14" s="509"/>
      <c r="BL14" s="509"/>
      <c r="BM14" s="509"/>
      <c r="BN14" s="509"/>
      <c r="BO14" s="509"/>
      <c r="BP14" s="509"/>
      <c r="BQ14" s="509"/>
      <c r="BR14" s="509"/>
      <c r="BS14" s="509"/>
      <c r="BT14" s="509"/>
      <c r="BU14" s="509"/>
      <c r="BV14" s="509"/>
      <c r="BW14" s="509"/>
      <c r="BX14" s="509"/>
      <c r="BY14" s="509"/>
      <c r="BZ14" s="509"/>
      <c r="CA14" s="509"/>
      <c r="CB14" s="509"/>
      <c r="CC14" s="509"/>
      <c r="CD14" s="509"/>
      <c r="CE14" s="509"/>
      <c r="CF14" s="509"/>
      <c r="CG14" s="509"/>
      <c r="CH14" s="509"/>
      <c r="CI14" s="509"/>
      <c r="CJ14" s="509"/>
      <c r="CK14" s="509"/>
      <c r="CL14" s="509"/>
      <c r="CM14" s="509"/>
      <c r="CN14" s="509"/>
      <c r="CO14" s="509"/>
      <c r="CP14" s="509"/>
      <c r="CQ14" s="509"/>
      <c r="CR14" s="509"/>
      <c r="CS14" s="509"/>
      <c r="CT14" s="509"/>
      <c r="CU14" s="509"/>
      <c r="CV14" s="509"/>
      <c r="CW14" s="509"/>
      <c r="CX14" s="509"/>
      <c r="CY14" s="509"/>
      <c r="CZ14" s="509"/>
      <c r="DA14" s="509"/>
      <c r="DB14" s="509"/>
      <c r="DC14" s="509"/>
      <c r="DD14" s="509"/>
      <c r="DE14" s="509"/>
      <c r="DF14" s="509"/>
      <c r="DG14" s="509"/>
      <c r="DH14" s="510"/>
      <c r="DI14" s="502"/>
      <c r="DJ14" s="503"/>
      <c r="DK14" s="503"/>
      <c r="DL14" s="503"/>
      <c r="DM14" s="503"/>
      <c r="DN14" s="503"/>
      <c r="DO14" s="503"/>
      <c r="DP14" s="503"/>
      <c r="DQ14" s="503"/>
      <c r="DR14" s="503"/>
      <c r="DS14" s="503"/>
      <c r="DT14" s="503"/>
      <c r="DU14" s="503"/>
      <c r="DV14" s="503"/>
      <c r="DW14" s="503"/>
      <c r="DX14" s="504"/>
      <c r="DY14" s="502"/>
      <c r="DZ14" s="503"/>
      <c r="EA14" s="503"/>
      <c r="EB14" s="503"/>
      <c r="EC14" s="503"/>
      <c r="ED14" s="503"/>
      <c r="EE14" s="503"/>
      <c r="EF14" s="503"/>
      <c r="EG14" s="503"/>
      <c r="EH14" s="503"/>
      <c r="EI14" s="503"/>
      <c r="EJ14" s="503"/>
      <c r="EK14" s="503"/>
      <c r="EL14" s="503"/>
      <c r="EM14" s="503"/>
      <c r="EN14" s="504"/>
      <c r="EO14" s="502"/>
      <c r="EP14" s="503"/>
      <c r="EQ14" s="503"/>
      <c r="ER14" s="503"/>
      <c r="ES14" s="503"/>
      <c r="ET14" s="503"/>
      <c r="EU14" s="503"/>
      <c r="EV14" s="503"/>
      <c r="EW14" s="503"/>
      <c r="EX14" s="503"/>
      <c r="EY14" s="503"/>
      <c r="EZ14" s="503"/>
      <c r="FA14" s="503"/>
      <c r="FB14" s="503"/>
      <c r="FC14" s="503"/>
      <c r="FD14" s="503"/>
      <c r="FE14" s="504"/>
    </row>
    <row r="15" spans="1:161" s="130" customFormat="1" ht="38.25" customHeight="1" x14ac:dyDescent="0.25">
      <c r="A15" s="505"/>
      <c r="B15" s="506"/>
      <c r="C15" s="506"/>
      <c r="D15" s="506"/>
      <c r="E15" s="506"/>
      <c r="F15" s="507"/>
      <c r="G15" s="505"/>
      <c r="H15" s="506"/>
      <c r="I15" s="506"/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7"/>
      <c r="Y15" s="505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  <c r="AK15" s="506"/>
      <c r="AL15" s="506"/>
      <c r="AM15" s="506"/>
      <c r="AN15" s="507"/>
      <c r="AO15" s="505"/>
      <c r="AP15" s="506"/>
      <c r="AQ15" s="506"/>
      <c r="AR15" s="506"/>
      <c r="AS15" s="506"/>
      <c r="AT15" s="506"/>
      <c r="AU15" s="506"/>
      <c r="AV15" s="506"/>
      <c r="AW15" s="506"/>
      <c r="AX15" s="506"/>
      <c r="AY15" s="506"/>
      <c r="AZ15" s="506"/>
      <c r="BA15" s="506"/>
      <c r="BB15" s="506"/>
      <c r="BC15" s="506"/>
      <c r="BD15" s="506"/>
      <c r="BE15" s="507"/>
      <c r="BF15" s="511" t="s">
        <v>265</v>
      </c>
      <c r="BG15" s="511"/>
      <c r="BH15" s="511"/>
      <c r="BI15" s="511"/>
      <c r="BJ15" s="511"/>
      <c r="BK15" s="511"/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/>
      <c r="BW15" s="511"/>
      <c r="BX15" s="511" t="s">
        <v>266</v>
      </c>
      <c r="BY15" s="511"/>
      <c r="BZ15" s="511"/>
      <c r="CA15" s="511"/>
      <c r="CB15" s="511"/>
      <c r="CC15" s="511"/>
      <c r="CD15" s="511"/>
      <c r="CE15" s="511"/>
      <c r="CF15" s="511"/>
      <c r="CG15" s="511"/>
      <c r="CH15" s="511"/>
      <c r="CI15" s="511"/>
      <c r="CJ15" s="511"/>
      <c r="CK15" s="511"/>
      <c r="CL15" s="511"/>
      <c r="CM15" s="511"/>
      <c r="CN15" s="511"/>
      <c r="CO15" s="511"/>
      <c r="CP15" s="511"/>
      <c r="CQ15" s="511" t="s">
        <v>267</v>
      </c>
      <c r="CR15" s="511"/>
      <c r="CS15" s="511"/>
      <c r="CT15" s="511"/>
      <c r="CU15" s="511"/>
      <c r="CV15" s="511"/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05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7"/>
      <c r="DY15" s="505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06"/>
      <c r="EL15" s="506"/>
      <c r="EM15" s="506"/>
      <c r="EN15" s="507"/>
      <c r="EO15" s="505"/>
      <c r="EP15" s="506"/>
      <c r="EQ15" s="506"/>
      <c r="ER15" s="506"/>
      <c r="ES15" s="506"/>
      <c r="ET15" s="506"/>
      <c r="EU15" s="506"/>
      <c r="EV15" s="506"/>
      <c r="EW15" s="506"/>
      <c r="EX15" s="506"/>
      <c r="EY15" s="506"/>
      <c r="EZ15" s="506"/>
      <c r="FA15" s="506"/>
      <c r="FB15" s="506"/>
      <c r="FC15" s="506"/>
      <c r="FD15" s="506"/>
      <c r="FE15" s="507"/>
    </row>
    <row r="16" spans="1:161" s="65" customFormat="1" ht="13.15" customHeight="1" x14ac:dyDescent="0.3">
      <c r="A16" s="493">
        <v>1</v>
      </c>
      <c r="B16" s="493"/>
      <c r="C16" s="493"/>
      <c r="D16" s="493"/>
      <c r="E16" s="493"/>
      <c r="F16" s="493"/>
      <c r="G16" s="493">
        <v>2</v>
      </c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>
        <v>3</v>
      </c>
      <c r="Z16" s="493"/>
      <c r="AA16" s="493"/>
      <c r="AB16" s="493"/>
      <c r="AC16" s="493"/>
      <c r="AD16" s="493"/>
      <c r="AE16" s="493"/>
      <c r="AF16" s="493"/>
      <c r="AG16" s="493"/>
      <c r="AH16" s="493"/>
      <c r="AI16" s="493"/>
      <c r="AJ16" s="493"/>
      <c r="AK16" s="493"/>
      <c r="AL16" s="493"/>
      <c r="AM16" s="493"/>
      <c r="AN16" s="493"/>
      <c r="AO16" s="493">
        <v>4</v>
      </c>
      <c r="AP16" s="493"/>
      <c r="AQ16" s="493"/>
      <c r="AR16" s="493"/>
      <c r="AS16" s="493"/>
      <c r="AT16" s="493"/>
      <c r="AU16" s="493"/>
      <c r="AV16" s="493"/>
      <c r="AW16" s="493"/>
      <c r="AX16" s="493"/>
      <c r="AY16" s="493"/>
      <c r="AZ16" s="493"/>
      <c r="BA16" s="493"/>
      <c r="BB16" s="493"/>
      <c r="BC16" s="493"/>
      <c r="BD16" s="493"/>
      <c r="BE16" s="493"/>
      <c r="BF16" s="493">
        <v>5</v>
      </c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  <c r="BV16" s="493"/>
      <c r="BW16" s="493"/>
      <c r="BX16" s="493">
        <v>6</v>
      </c>
      <c r="BY16" s="493"/>
      <c r="BZ16" s="493"/>
      <c r="CA16" s="493"/>
      <c r="CB16" s="493"/>
      <c r="CC16" s="493"/>
      <c r="CD16" s="493"/>
      <c r="CE16" s="493"/>
      <c r="CF16" s="493"/>
      <c r="CG16" s="493"/>
      <c r="CH16" s="493"/>
      <c r="CI16" s="493"/>
      <c r="CJ16" s="493"/>
      <c r="CK16" s="493"/>
      <c r="CL16" s="493"/>
      <c r="CM16" s="493"/>
      <c r="CN16" s="493"/>
      <c r="CO16" s="493"/>
      <c r="CP16" s="493"/>
      <c r="CQ16" s="493">
        <v>7</v>
      </c>
      <c r="CR16" s="493"/>
      <c r="CS16" s="493"/>
      <c r="CT16" s="493"/>
      <c r="CU16" s="493"/>
      <c r="CV16" s="493"/>
      <c r="CW16" s="493"/>
      <c r="CX16" s="493"/>
      <c r="CY16" s="493"/>
      <c r="CZ16" s="493"/>
      <c r="DA16" s="493"/>
      <c r="DB16" s="493"/>
      <c r="DC16" s="493"/>
      <c r="DD16" s="493"/>
      <c r="DE16" s="493"/>
      <c r="DF16" s="493"/>
      <c r="DG16" s="493"/>
      <c r="DH16" s="493"/>
      <c r="DI16" s="493">
        <v>8</v>
      </c>
      <c r="DJ16" s="493"/>
      <c r="DK16" s="493"/>
      <c r="DL16" s="493"/>
      <c r="DM16" s="493"/>
      <c r="DN16" s="493"/>
      <c r="DO16" s="493"/>
      <c r="DP16" s="493"/>
      <c r="DQ16" s="493"/>
      <c r="DR16" s="493"/>
      <c r="DS16" s="493"/>
      <c r="DT16" s="493"/>
      <c r="DU16" s="493"/>
      <c r="DV16" s="493"/>
      <c r="DW16" s="493"/>
      <c r="DX16" s="493"/>
      <c r="DY16" s="493">
        <v>9</v>
      </c>
      <c r="DZ16" s="493"/>
      <c r="EA16" s="493"/>
      <c r="EB16" s="493"/>
      <c r="EC16" s="493"/>
      <c r="ED16" s="493"/>
      <c r="EE16" s="493"/>
      <c r="EF16" s="493"/>
      <c r="EG16" s="493"/>
      <c r="EH16" s="493"/>
      <c r="EI16" s="493"/>
      <c r="EJ16" s="493"/>
      <c r="EK16" s="493"/>
      <c r="EL16" s="493"/>
      <c r="EM16" s="493"/>
      <c r="EN16" s="493"/>
      <c r="EO16" s="493">
        <v>10</v>
      </c>
      <c r="EP16" s="493"/>
      <c r="EQ16" s="493"/>
      <c r="ER16" s="493"/>
      <c r="ES16" s="493"/>
      <c r="ET16" s="493"/>
      <c r="EU16" s="493"/>
      <c r="EV16" s="493"/>
      <c r="EW16" s="493"/>
      <c r="EX16" s="493"/>
      <c r="EY16" s="493"/>
      <c r="EZ16" s="493"/>
      <c r="FA16" s="493"/>
      <c r="FB16" s="493"/>
      <c r="FC16" s="493"/>
      <c r="FD16" s="493"/>
      <c r="FE16" s="493"/>
    </row>
    <row r="17" spans="1:161" s="65" customFormat="1" ht="25.5" customHeight="1" x14ac:dyDescent="0.25">
      <c r="A17" s="488"/>
      <c r="B17" s="488"/>
      <c r="C17" s="488"/>
      <c r="D17" s="488"/>
      <c r="E17" s="488"/>
      <c r="F17" s="488"/>
      <c r="G17" s="489" t="s">
        <v>481</v>
      </c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  <c r="X17" s="491"/>
      <c r="Y17" s="480">
        <v>5</v>
      </c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92">
        <f>BF17+BX17+CQ17</f>
        <v>27187.979999999996</v>
      </c>
      <c r="AP17" s="492"/>
      <c r="AQ17" s="492"/>
      <c r="AR17" s="492"/>
      <c r="AS17" s="492"/>
      <c r="AT17" s="492"/>
      <c r="AU17" s="492"/>
      <c r="AV17" s="492"/>
      <c r="AW17" s="492"/>
      <c r="AX17" s="492"/>
      <c r="AY17" s="492"/>
      <c r="AZ17" s="492"/>
      <c r="BA17" s="492"/>
      <c r="BB17" s="492"/>
      <c r="BC17" s="492"/>
      <c r="BD17" s="492"/>
      <c r="BE17" s="492"/>
      <c r="BF17" s="480">
        <v>19279.759999999998</v>
      </c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0"/>
      <c r="CN17" s="480"/>
      <c r="CO17" s="480"/>
      <c r="CP17" s="480"/>
      <c r="CQ17" s="480">
        <f>6384.91+1523.31</f>
        <v>7908.2199999999993</v>
      </c>
      <c r="CR17" s="480"/>
      <c r="CS17" s="480"/>
      <c r="CT17" s="480"/>
      <c r="CU17" s="480"/>
      <c r="CV17" s="480"/>
      <c r="CW17" s="480"/>
      <c r="CX17" s="480"/>
      <c r="CY17" s="480"/>
      <c r="CZ17" s="480"/>
      <c r="DA17" s="480"/>
      <c r="DB17" s="480"/>
      <c r="DC17" s="480"/>
      <c r="DD17" s="480"/>
      <c r="DE17" s="480"/>
      <c r="DF17" s="480"/>
      <c r="DG17" s="480"/>
      <c r="DH17" s="480"/>
      <c r="DI17" s="480"/>
      <c r="DJ17" s="480"/>
      <c r="DK17" s="480"/>
      <c r="DL17" s="480"/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0"/>
      <c r="DX17" s="480"/>
      <c r="DY17" s="480">
        <v>2.2999999999999998</v>
      </c>
      <c r="DZ17" s="480"/>
      <c r="EA17" s="480"/>
      <c r="EB17" s="480"/>
      <c r="EC17" s="480"/>
      <c r="ED17" s="480"/>
      <c r="EE17" s="480"/>
      <c r="EF17" s="480"/>
      <c r="EG17" s="480"/>
      <c r="EH17" s="480"/>
      <c r="EI17" s="480"/>
      <c r="EJ17" s="480"/>
      <c r="EK17" s="480"/>
      <c r="EL17" s="480"/>
      <c r="EM17" s="480"/>
      <c r="EN17" s="480"/>
      <c r="EO17" s="484">
        <f t="shared" ref="EO17:EO23" si="0">Y17*AO17*(1+DI17/100)*DY17*12</f>
        <v>3751941.2399999988</v>
      </c>
      <c r="EP17" s="484"/>
      <c r="EQ17" s="484"/>
      <c r="ER17" s="484"/>
      <c r="ES17" s="484"/>
      <c r="ET17" s="484"/>
      <c r="EU17" s="484"/>
      <c r="EV17" s="484"/>
      <c r="EW17" s="484"/>
      <c r="EX17" s="484"/>
      <c r="EY17" s="484"/>
      <c r="EZ17" s="484"/>
      <c r="FA17" s="484"/>
      <c r="FB17" s="484"/>
      <c r="FC17" s="484"/>
      <c r="FD17" s="484"/>
      <c r="FE17" s="484"/>
    </row>
    <row r="18" spans="1:161" s="65" customFormat="1" ht="24" customHeight="1" x14ac:dyDescent="0.25">
      <c r="A18" s="488"/>
      <c r="B18" s="488"/>
      <c r="C18" s="488"/>
      <c r="D18" s="488"/>
      <c r="E18" s="488"/>
      <c r="F18" s="488"/>
      <c r="G18" s="489" t="s">
        <v>476</v>
      </c>
      <c r="H18" s="490"/>
      <c r="I18" s="490"/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0"/>
      <c r="V18" s="490"/>
      <c r="W18" s="490"/>
      <c r="X18" s="491"/>
      <c r="Y18" s="480">
        <v>27.4</v>
      </c>
      <c r="Z18" s="480"/>
      <c r="AA18" s="480"/>
      <c r="AB18" s="480"/>
      <c r="AC18" s="480"/>
      <c r="AD18" s="480"/>
      <c r="AE18" s="480"/>
      <c r="AF18" s="480"/>
      <c r="AG18" s="480"/>
      <c r="AH18" s="480"/>
      <c r="AI18" s="480"/>
      <c r="AJ18" s="480"/>
      <c r="AK18" s="480"/>
      <c r="AL18" s="480"/>
      <c r="AM18" s="480"/>
      <c r="AN18" s="480"/>
      <c r="AO18" s="492">
        <f t="shared" ref="AO18:AO22" si="1">BF18+BX18+CQ18</f>
        <v>15638.55125</v>
      </c>
      <c r="AP18" s="492"/>
      <c r="AQ18" s="492"/>
      <c r="AR18" s="492"/>
      <c r="AS18" s="492"/>
      <c r="AT18" s="492"/>
      <c r="AU18" s="492"/>
      <c r="AV18" s="492"/>
      <c r="AW18" s="492"/>
      <c r="AX18" s="492"/>
      <c r="AY18" s="492"/>
      <c r="AZ18" s="492"/>
      <c r="BA18" s="492"/>
      <c r="BB18" s="492"/>
      <c r="BC18" s="492"/>
      <c r="BD18" s="492"/>
      <c r="BE18" s="492"/>
      <c r="BF18" s="480">
        <f>7947.98+390.51</f>
        <v>8338.49</v>
      </c>
      <c r="BG18" s="480"/>
      <c r="BH18" s="480"/>
      <c r="BI18" s="480"/>
      <c r="BJ18" s="480"/>
      <c r="BK18" s="480"/>
      <c r="BL18" s="480"/>
      <c r="BM18" s="480"/>
      <c r="BN18" s="480"/>
      <c r="BO18" s="480"/>
      <c r="BP18" s="480"/>
      <c r="BQ18" s="480"/>
      <c r="BR18" s="480"/>
      <c r="BS18" s="480"/>
      <c r="BT18" s="480"/>
      <c r="BU18" s="480"/>
      <c r="BV18" s="480"/>
      <c r="BW18" s="480"/>
      <c r="BX18" s="480">
        <v>5760.16</v>
      </c>
      <c r="BY18" s="480"/>
      <c r="BZ18" s="480"/>
      <c r="CA18" s="480"/>
      <c r="CB18" s="480"/>
      <c r="CC18" s="480"/>
      <c r="CD18" s="480"/>
      <c r="CE18" s="480"/>
      <c r="CF18" s="480"/>
      <c r="CG18" s="480"/>
      <c r="CH18" s="480"/>
      <c r="CI18" s="480"/>
      <c r="CJ18" s="480"/>
      <c r="CK18" s="480"/>
      <c r="CL18" s="480"/>
      <c r="CM18" s="480"/>
      <c r="CN18" s="480"/>
      <c r="CO18" s="480"/>
      <c r="CP18" s="480"/>
      <c r="CQ18" s="492">
        <v>1539.9012499999999</v>
      </c>
      <c r="CR18" s="492"/>
      <c r="CS18" s="492"/>
      <c r="CT18" s="492"/>
      <c r="CU18" s="492"/>
      <c r="CV18" s="492"/>
      <c r="CW18" s="492"/>
      <c r="CX18" s="492"/>
      <c r="CY18" s="492"/>
      <c r="CZ18" s="492"/>
      <c r="DA18" s="492"/>
      <c r="DB18" s="492"/>
      <c r="DC18" s="492"/>
      <c r="DD18" s="492"/>
      <c r="DE18" s="492"/>
      <c r="DF18" s="492"/>
      <c r="DG18" s="492"/>
      <c r="DH18" s="492"/>
      <c r="DI18" s="480"/>
      <c r="DJ18" s="480"/>
      <c r="DK18" s="480"/>
      <c r="DL18" s="480"/>
      <c r="DM18" s="480"/>
      <c r="DN18" s="480"/>
      <c r="DO18" s="480"/>
      <c r="DP18" s="480"/>
      <c r="DQ18" s="480"/>
      <c r="DR18" s="480"/>
      <c r="DS18" s="480"/>
      <c r="DT18" s="480"/>
      <c r="DU18" s="480"/>
      <c r="DV18" s="480"/>
      <c r="DW18" s="480"/>
      <c r="DX18" s="480"/>
      <c r="DY18" s="480">
        <v>2.2999999999999998</v>
      </c>
      <c r="DZ18" s="480"/>
      <c r="EA18" s="480"/>
      <c r="EB18" s="480"/>
      <c r="EC18" s="480"/>
      <c r="ED18" s="480"/>
      <c r="EE18" s="480"/>
      <c r="EF18" s="480"/>
      <c r="EG18" s="480"/>
      <c r="EH18" s="480"/>
      <c r="EI18" s="480"/>
      <c r="EJ18" s="480"/>
      <c r="EK18" s="480"/>
      <c r="EL18" s="480"/>
      <c r="EM18" s="480"/>
      <c r="EN18" s="480"/>
      <c r="EO18" s="484">
        <f t="shared" si="0"/>
        <v>11826497.997299999</v>
      </c>
      <c r="EP18" s="484"/>
      <c r="EQ18" s="484"/>
      <c r="ER18" s="484"/>
      <c r="ES18" s="484"/>
      <c r="ET18" s="484"/>
      <c r="EU18" s="484"/>
      <c r="EV18" s="484"/>
      <c r="EW18" s="484"/>
      <c r="EX18" s="484"/>
      <c r="EY18" s="484"/>
      <c r="EZ18" s="484"/>
      <c r="FA18" s="484"/>
      <c r="FB18" s="484"/>
      <c r="FC18" s="484"/>
      <c r="FD18" s="484"/>
      <c r="FE18" s="484"/>
    </row>
    <row r="19" spans="1:161" s="65" customFormat="1" ht="24" customHeight="1" x14ac:dyDescent="0.25">
      <c r="A19" s="488"/>
      <c r="B19" s="488"/>
      <c r="C19" s="488"/>
      <c r="D19" s="488"/>
      <c r="E19" s="488"/>
      <c r="F19" s="488"/>
      <c r="G19" s="489" t="s">
        <v>477</v>
      </c>
      <c r="H19" s="490"/>
      <c r="I19" s="490"/>
      <c r="J19" s="49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1"/>
      <c r="Y19" s="480">
        <v>3</v>
      </c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92">
        <f t="shared" si="1"/>
        <v>20813.550000000003</v>
      </c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80">
        <v>6515.6</v>
      </c>
      <c r="BG19" s="480"/>
      <c r="BH19" s="480"/>
      <c r="BI19" s="480"/>
      <c r="BJ19" s="480"/>
      <c r="BK19" s="480"/>
      <c r="BL19" s="480"/>
      <c r="BM19" s="480"/>
      <c r="BN19" s="480"/>
      <c r="BO19" s="480"/>
      <c r="BP19" s="480"/>
      <c r="BQ19" s="480"/>
      <c r="BR19" s="480"/>
      <c r="BS19" s="480"/>
      <c r="BT19" s="480"/>
      <c r="BU19" s="480"/>
      <c r="BV19" s="480"/>
      <c r="BW19" s="480"/>
      <c r="BX19" s="480">
        <v>357</v>
      </c>
      <c r="BY19" s="480"/>
      <c r="BZ19" s="480"/>
      <c r="CA19" s="480"/>
      <c r="CB19" s="480"/>
      <c r="CC19" s="480"/>
      <c r="CD19" s="480"/>
      <c r="CE19" s="480"/>
      <c r="CF19" s="480"/>
      <c r="CG19" s="480"/>
      <c r="CH19" s="480"/>
      <c r="CI19" s="480"/>
      <c r="CJ19" s="480"/>
      <c r="CK19" s="480"/>
      <c r="CL19" s="480"/>
      <c r="CM19" s="480"/>
      <c r="CN19" s="480"/>
      <c r="CO19" s="480"/>
      <c r="CP19" s="480"/>
      <c r="CQ19" s="492">
        <v>13940.95</v>
      </c>
      <c r="CR19" s="492"/>
      <c r="CS19" s="492"/>
      <c r="CT19" s="492"/>
      <c r="CU19" s="492"/>
      <c r="CV19" s="492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80"/>
      <c r="DJ19" s="480"/>
      <c r="DK19" s="480"/>
      <c r="DL19" s="480"/>
      <c r="DM19" s="480"/>
      <c r="DN19" s="480"/>
      <c r="DO19" s="480"/>
      <c r="DP19" s="480"/>
      <c r="DQ19" s="480"/>
      <c r="DR19" s="480"/>
      <c r="DS19" s="480"/>
      <c r="DT19" s="480"/>
      <c r="DU19" s="480"/>
      <c r="DV19" s="480"/>
      <c r="DW19" s="480"/>
      <c r="DX19" s="480"/>
      <c r="DY19" s="480">
        <v>2.2999999999999998</v>
      </c>
      <c r="DZ19" s="480"/>
      <c r="EA19" s="480"/>
      <c r="EB19" s="480"/>
      <c r="EC19" s="480"/>
      <c r="ED19" s="480"/>
      <c r="EE19" s="480"/>
      <c r="EF19" s="480"/>
      <c r="EG19" s="480"/>
      <c r="EH19" s="480"/>
      <c r="EI19" s="480"/>
      <c r="EJ19" s="480"/>
      <c r="EK19" s="480"/>
      <c r="EL19" s="480"/>
      <c r="EM19" s="480"/>
      <c r="EN19" s="480"/>
      <c r="EO19" s="484">
        <f t="shared" si="0"/>
        <v>1723361.94</v>
      </c>
      <c r="EP19" s="484"/>
      <c r="EQ19" s="484"/>
      <c r="ER19" s="484"/>
      <c r="ES19" s="484"/>
      <c r="ET19" s="484"/>
      <c r="EU19" s="484"/>
      <c r="EV19" s="484"/>
      <c r="EW19" s="484"/>
      <c r="EX19" s="484"/>
      <c r="EY19" s="484"/>
      <c r="EZ19" s="484"/>
      <c r="FA19" s="484"/>
      <c r="FB19" s="484"/>
      <c r="FC19" s="484"/>
      <c r="FD19" s="484"/>
      <c r="FE19" s="484"/>
    </row>
    <row r="20" spans="1:161" s="65" customFormat="1" ht="12.75" customHeight="1" x14ac:dyDescent="0.25">
      <c r="A20" s="488"/>
      <c r="B20" s="488"/>
      <c r="C20" s="488"/>
      <c r="D20" s="488"/>
      <c r="E20" s="488"/>
      <c r="F20" s="488"/>
      <c r="G20" s="489" t="s">
        <v>478</v>
      </c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1"/>
      <c r="Y20" s="480">
        <v>5</v>
      </c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92">
        <f t="shared" si="1"/>
        <v>9530.85</v>
      </c>
      <c r="AP20" s="492"/>
      <c r="AQ20" s="492"/>
      <c r="AR20" s="492"/>
      <c r="AS20" s="492"/>
      <c r="AT20" s="492"/>
      <c r="AU20" s="492"/>
      <c r="AV20" s="492"/>
      <c r="AW20" s="492"/>
      <c r="AX20" s="492"/>
      <c r="AY20" s="492"/>
      <c r="AZ20" s="492"/>
      <c r="BA20" s="492"/>
      <c r="BB20" s="492"/>
      <c r="BC20" s="492"/>
      <c r="BD20" s="492"/>
      <c r="BE20" s="492"/>
      <c r="BF20" s="480">
        <v>4503.6000000000004</v>
      </c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>
        <v>761.66</v>
      </c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>
        <v>4265.59</v>
      </c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>
        <v>2.2999999999999998</v>
      </c>
      <c r="DZ20" s="480"/>
      <c r="EA20" s="480"/>
      <c r="EB20" s="480"/>
      <c r="EC20" s="480"/>
      <c r="ED20" s="480"/>
      <c r="EE20" s="480"/>
      <c r="EF20" s="480"/>
      <c r="EG20" s="480"/>
      <c r="EH20" s="480"/>
      <c r="EI20" s="480"/>
      <c r="EJ20" s="480"/>
      <c r="EK20" s="480"/>
      <c r="EL20" s="480"/>
      <c r="EM20" s="480"/>
      <c r="EN20" s="480"/>
      <c r="EO20" s="484">
        <f t="shared" si="0"/>
        <v>1315257.2999999998</v>
      </c>
      <c r="EP20" s="484"/>
      <c r="EQ20" s="484"/>
      <c r="ER20" s="484"/>
      <c r="ES20" s="484"/>
      <c r="ET20" s="484"/>
      <c r="EU20" s="484"/>
      <c r="EV20" s="484"/>
      <c r="EW20" s="484"/>
      <c r="EX20" s="484"/>
      <c r="EY20" s="484"/>
      <c r="EZ20" s="484"/>
      <c r="FA20" s="484"/>
      <c r="FB20" s="484"/>
      <c r="FC20" s="484"/>
      <c r="FD20" s="484"/>
      <c r="FE20" s="484"/>
    </row>
    <row r="21" spans="1:161" s="66" customFormat="1" ht="12.75" customHeight="1" x14ac:dyDescent="0.25">
      <c r="A21" s="488"/>
      <c r="B21" s="488"/>
      <c r="C21" s="488"/>
      <c r="D21" s="488"/>
      <c r="E21" s="488"/>
      <c r="F21" s="488"/>
      <c r="G21" s="489" t="s">
        <v>479</v>
      </c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1"/>
      <c r="Y21" s="480">
        <v>5.5</v>
      </c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92">
        <f t="shared" si="1"/>
        <v>9525.27</v>
      </c>
      <c r="AP21" s="492"/>
      <c r="AQ21" s="492"/>
      <c r="AR21" s="492"/>
      <c r="AS21" s="492"/>
      <c r="AT21" s="492"/>
      <c r="AU21" s="492"/>
      <c r="AV21" s="492"/>
      <c r="AW21" s="492"/>
      <c r="AX21" s="492"/>
      <c r="AY21" s="492"/>
      <c r="AZ21" s="492"/>
      <c r="BA21" s="492"/>
      <c r="BB21" s="492"/>
      <c r="BC21" s="492"/>
      <c r="BD21" s="492"/>
      <c r="BE21" s="492"/>
      <c r="BF21" s="480">
        <v>6324.87</v>
      </c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480"/>
      <c r="CD21" s="480"/>
      <c r="CE21" s="480"/>
      <c r="CF21" s="480"/>
      <c r="CG21" s="480"/>
      <c r="CH21" s="480"/>
      <c r="CI21" s="480"/>
      <c r="CJ21" s="480"/>
      <c r="CK21" s="480"/>
      <c r="CL21" s="480"/>
      <c r="CM21" s="480"/>
      <c r="CN21" s="480"/>
      <c r="CO21" s="480"/>
      <c r="CP21" s="480"/>
      <c r="CQ21" s="480">
        <v>3200.4</v>
      </c>
      <c r="CR21" s="480"/>
      <c r="CS21" s="480"/>
      <c r="CT21" s="480"/>
      <c r="CU21" s="480"/>
      <c r="CV21" s="480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>
        <v>2.2999999999999998</v>
      </c>
      <c r="DZ21" s="480"/>
      <c r="EA21" s="480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4">
        <f t="shared" si="0"/>
        <v>1445935.9859999998</v>
      </c>
      <c r="EP21" s="484"/>
      <c r="EQ21" s="484"/>
      <c r="ER21" s="484"/>
      <c r="ES21" s="484"/>
      <c r="ET21" s="484"/>
      <c r="EU21" s="484"/>
      <c r="EV21" s="484"/>
      <c r="EW21" s="484"/>
      <c r="EX21" s="484"/>
      <c r="EY21" s="484"/>
      <c r="EZ21" s="484"/>
      <c r="FA21" s="484"/>
      <c r="FB21" s="484"/>
      <c r="FC21" s="484"/>
      <c r="FD21" s="484"/>
      <c r="FE21" s="484"/>
    </row>
    <row r="22" spans="1:161" s="66" customFormat="1" x14ac:dyDescent="0.25">
      <c r="A22" s="488"/>
      <c r="B22" s="488"/>
      <c r="C22" s="488"/>
      <c r="D22" s="488"/>
      <c r="E22" s="488"/>
      <c r="F22" s="488"/>
      <c r="G22" s="489" t="s">
        <v>480</v>
      </c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1"/>
      <c r="Y22" s="480">
        <v>20.5</v>
      </c>
      <c r="Z22" s="480"/>
      <c r="AA22" s="480"/>
      <c r="AB22" s="480"/>
      <c r="AC22" s="480"/>
      <c r="AD22" s="480"/>
      <c r="AE22" s="480"/>
      <c r="AF22" s="480"/>
      <c r="AG22" s="480"/>
      <c r="AH22" s="480"/>
      <c r="AI22" s="480"/>
      <c r="AJ22" s="480"/>
      <c r="AK22" s="480"/>
      <c r="AL22" s="480"/>
      <c r="AM22" s="480"/>
      <c r="AN22" s="480"/>
      <c r="AO22" s="492">
        <f t="shared" si="1"/>
        <v>9523.23</v>
      </c>
      <c r="AP22" s="492"/>
      <c r="AQ22" s="492"/>
      <c r="AR22" s="492"/>
      <c r="AS22" s="492"/>
      <c r="AT22" s="492"/>
      <c r="AU22" s="492"/>
      <c r="AV22" s="492"/>
      <c r="AW22" s="492"/>
      <c r="AX22" s="492"/>
      <c r="AY22" s="492"/>
      <c r="AZ22" s="492"/>
      <c r="BA22" s="492"/>
      <c r="BB22" s="492"/>
      <c r="BC22" s="492"/>
      <c r="BD22" s="492"/>
      <c r="BE22" s="492"/>
      <c r="BF22" s="480">
        <v>4046.33</v>
      </c>
      <c r="BG22" s="480"/>
      <c r="BH22" s="480"/>
      <c r="BI22" s="480"/>
      <c r="BJ22" s="480"/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>
        <v>865.29</v>
      </c>
      <c r="BY22" s="480"/>
      <c r="BZ22" s="480"/>
      <c r="CA22" s="480"/>
      <c r="CB22" s="480"/>
      <c r="CC22" s="480"/>
      <c r="CD22" s="480"/>
      <c r="CE22" s="480"/>
      <c r="CF22" s="480"/>
      <c r="CG22" s="480"/>
      <c r="CH22" s="480"/>
      <c r="CI22" s="480"/>
      <c r="CJ22" s="480"/>
      <c r="CK22" s="480"/>
      <c r="CL22" s="480"/>
      <c r="CM22" s="480"/>
      <c r="CN22" s="480"/>
      <c r="CO22" s="480"/>
      <c r="CP22" s="480"/>
      <c r="CQ22" s="492">
        <v>4611.6099999999997</v>
      </c>
      <c r="CR22" s="492"/>
      <c r="CS22" s="492"/>
      <c r="CT22" s="492"/>
      <c r="CU22" s="492"/>
      <c r="CV22" s="492"/>
      <c r="CW22" s="492"/>
      <c r="CX22" s="492"/>
      <c r="CY22" s="492"/>
      <c r="CZ22" s="492"/>
      <c r="DA22" s="492"/>
      <c r="DB22" s="492"/>
      <c r="DC22" s="492"/>
      <c r="DD22" s="492"/>
      <c r="DE22" s="492"/>
      <c r="DF22" s="492"/>
      <c r="DG22" s="492"/>
      <c r="DH22" s="492"/>
      <c r="DI22" s="480"/>
      <c r="DJ22" s="480"/>
      <c r="DK22" s="480"/>
      <c r="DL22" s="480"/>
      <c r="DM22" s="480"/>
      <c r="DN22" s="480"/>
      <c r="DO22" s="480"/>
      <c r="DP22" s="480"/>
      <c r="DQ22" s="480"/>
      <c r="DR22" s="480"/>
      <c r="DS22" s="480"/>
      <c r="DT22" s="480"/>
      <c r="DU22" s="480"/>
      <c r="DV22" s="480"/>
      <c r="DW22" s="480"/>
      <c r="DX22" s="480"/>
      <c r="DY22" s="480">
        <v>2.2999999999999998</v>
      </c>
      <c r="DZ22" s="480"/>
      <c r="EA22" s="480"/>
      <c r="EB22" s="480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4">
        <f t="shared" si="0"/>
        <v>5388243.534</v>
      </c>
      <c r="EP22" s="484"/>
      <c r="EQ22" s="484"/>
      <c r="ER22" s="484"/>
      <c r="ES22" s="484"/>
      <c r="ET22" s="484"/>
      <c r="EU22" s="484"/>
      <c r="EV22" s="484"/>
      <c r="EW22" s="484"/>
      <c r="EX22" s="484"/>
      <c r="EY22" s="484"/>
      <c r="EZ22" s="484"/>
      <c r="FA22" s="484"/>
      <c r="FB22" s="484"/>
      <c r="FC22" s="484"/>
      <c r="FD22" s="484"/>
      <c r="FE22" s="484"/>
    </row>
    <row r="23" spans="1:161" s="66" customFormat="1" ht="13.15" x14ac:dyDescent="0.3">
      <c r="A23" s="488"/>
      <c r="B23" s="488"/>
      <c r="C23" s="488"/>
      <c r="D23" s="488"/>
      <c r="E23" s="488"/>
      <c r="F23" s="488"/>
      <c r="G23" s="489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1"/>
      <c r="Y23" s="480"/>
      <c r="Z23" s="480"/>
      <c r="AA23" s="480"/>
      <c r="AB23" s="480"/>
      <c r="AC23" s="480"/>
      <c r="AD23" s="480"/>
      <c r="AE23" s="480"/>
      <c r="AF23" s="480"/>
      <c r="AG23" s="480"/>
      <c r="AH23" s="480"/>
      <c r="AI23" s="480"/>
      <c r="AJ23" s="480"/>
      <c r="AK23" s="480"/>
      <c r="AL23" s="480"/>
      <c r="AM23" s="480"/>
      <c r="AN23" s="480"/>
      <c r="AO23" s="480"/>
      <c r="AP23" s="480"/>
      <c r="AQ23" s="480"/>
      <c r="AR23" s="480"/>
      <c r="AS23" s="480"/>
      <c r="AT23" s="480"/>
      <c r="AU23" s="480"/>
      <c r="AV23" s="480"/>
      <c r="AW23" s="480"/>
      <c r="AX23" s="480"/>
      <c r="AY23" s="480"/>
      <c r="AZ23" s="480"/>
      <c r="BA23" s="480"/>
      <c r="BB23" s="480"/>
      <c r="BC23" s="480"/>
      <c r="BD23" s="480"/>
      <c r="BE23" s="480"/>
      <c r="BF23" s="480"/>
      <c r="BG23" s="480"/>
      <c r="BH23" s="480"/>
      <c r="BI23" s="480"/>
      <c r="BJ23" s="480"/>
      <c r="BK23" s="480"/>
      <c r="BL23" s="480"/>
      <c r="BM23" s="480"/>
      <c r="BN23" s="480"/>
      <c r="BO23" s="480"/>
      <c r="BP23" s="480"/>
      <c r="BQ23" s="480"/>
      <c r="BR23" s="480"/>
      <c r="BS23" s="480"/>
      <c r="BT23" s="480"/>
      <c r="BU23" s="480"/>
      <c r="BV23" s="480"/>
      <c r="BW23" s="480"/>
      <c r="BX23" s="480"/>
      <c r="BY23" s="480"/>
      <c r="BZ23" s="480"/>
      <c r="CA23" s="480"/>
      <c r="CB23" s="480"/>
      <c r="CC23" s="480"/>
      <c r="CD23" s="480"/>
      <c r="CE23" s="480"/>
      <c r="CF23" s="480"/>
      <c r="CG23" s="480"/>
      <c r="CH23" s="480"/>
      <c r="CI23" s="480"/>
      <c r="CJ23" s="480"/>
      <c r="CK23" s="480"/>
      <c r="CL23" s="480"/>
      <c r="CM23" s="480"/>
      <c r="CN23" s="480"/>
      <c r="CO23" s="480"/>
      <c r="CP23" s="480"/>
      <c r="CQ23" s="480"/>
      <c r="CR23" s="480"/>
      <c r="CS23" s="480"/>
      <c r="CT23" s="480"/>
      <c r="CU23" s="480"/>
      <c r="CV23" s="480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80"/>
      <c r="DL23" s="480"/>
      <c r="DM23" s="480"/>
      <c r="DN23" s="480"/>
      <c r="DO23" s="480"/>
      <c r="DP23" s="480"/>
      <c r="DQ23" s="480"/>
      <c r="DR23" s="480"/>
      <c r="DS23" s="480"/>
      <c r="DT23" s="480"/>
      <c r="DU23" s="480"/>
      <c r="DV23" s="480"/>
      <c r="DW23" s="480"/>
      <c r="DX23" s="480"/>
      <c r="DY23" s="480"/>
      <c r="DZ23" s="480"/>
      <c r="EA23" s="480"/>
      <c r="EB23" s="480"/>
      <c r="EC23" s="480"/>
      <c r="ED23" s="480"/>
      <c r="EE23" s="480"/>
      <c r="EF23" s="480"/>
      <c r="EG23" s="480"/>
      <c r="EH23" s="480"/>
      <c r="EI23" s="480"/>
      <c r="EJ23" s="480"/>
      <c r="EK23" s="480"/>
      <c r="EL23" s="480"/>
      <c r="EM23" s="480"/>
      <c r="EN23" s="480"/>
      <c r="EO23" s="484">
        <f t="shared" si="0"/>
        <v>0</v>
      </c>
      <c r="EP23" s="484"/>
      <c r="EQ23" s="484"/>
      <c r="ER23" s="484"/>
      <c r="ES23" s="484"/>
      <c r="ET23" s="484"/>
      <c r="EU23" s="484"/>
      <c r="EV23" s="484"/>
      <c r="EW23" s="484"/>
      <c r="EX23" s="484"/>
      <c r="EY23" s="484"/>
      <c r="EZ23" s="484"/>
      <c r="FA23" s="484"/>
      <c r="FB23" s="484"/>
      <c r="FC23" s="484"/>
      <c r="FD23" s="484"/>
      <c r="FE23" s="484"/>
    </row>
    <row r="24" spans="1:161" s="66" customFormat="1" x14ac:dyDescent="0.25">
      <c r="A24" s="485" t="s">
        <v>268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7"/>
      <c r="Y24" s="480" t="s">
        <v>7</v>
      </c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80"/>
      <c r="AV24" s="480"/>
      <c r="AW24" s="480"/>
      <c r="AX24" s="480"/>
      <c r="AY24" s="480"/>
      <c r="AZ24" s="480"/>
      <c r="BA24" s="480"/>
      <c r="BB24" s="480"/>
      <c r="BC24" s="480"/>
      <c r="BD24" s="480"/>
      <c r="BE24" s="480"/>
      <c r="BF24" s="480" t="s">
        <v>7</v>
      </c>
      <c r="BG24" s="480"/>
      <c r="BH24" s="480"/>
      <c r="BI24" s="480"/>
      <c r="BJ24" s="480"/>
      <c r="BK24" s="480"/>
      <c r="BL24" s="480"/>
      <c r="BM24" s="480"/>
      <c r="BN24" s="480"/>
      <c r="BO24" s="480"/>
      <c r="BP24" s="480"/>
      <c r="BQ24" s="480"/>
      <c r="BR24" s="480"/>
      <c r="BS24" s="480"/>
      <c r="BT24" s="480"/>
      <c r="BU24" s="480"/>
      <c r="BV24" s="480"/>
      <c r="BW24" s="480"/>
      <c r="BX24" s="480" t="s">
        <v>7</v>
      </c>
      <c r="BY24" s="480"/>
      <c r="BZ24" s="480"/>
      <c r="CA24" s="480"/>
      <c r="CB24" s="480"/>
      <c r="CC24" s="480"/>
      <c r="CD24" s="480"/>
      <c r="CE24" s="480"/>
      <c r="CF24" s="480"/>
      <c r="CG24" s="480"/>
      <c r="CH24" s="480"/>
      <c r="CI24" s="480"/>
      <c r="CJ24" s="480"/>
      <c r="CK24" s="480"/>
      <c r="CL24" s="480"/>
      <c r="CM24" s="480"/>
      <c r="CN24" s="480"/>
      <c r="CO24" s="480"/>
      <c r="CP24" s="480"/>
      <c r="CQ24" s="480" t="s">
        <v>7</v>
      </c>
      <c r="CR24" s="480"/>
      <c r="CS24" s="480"/>
      <c r="CT24" s="480"/>
      <c r="CU24" s="480"/>
      <c r="CV24" s="480"/>
      <c r="CW24" s="480"/>
      <c r="CX24" s="480"/>
      <c r="CY24" s="480"/>
      <c r="CZ24" s="480"/>
      <c r="DA24" s="480"/>
      <c r="DB24" s="480"/>
      <c r="DC24" s="480"/>
      <c r="DD24" s="480"/>
      <c r="DE24" s="480"/>
      <c r="DF24" s="480"/>
      <c r="DG24" s="480"/>
      <c r="DH24" s="480"/>
      <c r="DI24" s="480" t="s">
        <v>7</v>
      </c>
      <c r="DJ24" s="480"/>
      <c r="DK24" s="480"/>
      <c r="DL24" s="480"/>
      <c r="DM24" s="480"/>
      <c r="DN24" s="480"/>
      <c r="DO24" s="480"/>
      <c r="DP24" s="480"/>
      <c r="DQ24" s="480"/>
      <c r="DR24" s="480"/>
      <c r="DS24" s="480"/>
      <c r="DT24" s="480"/>
      <c r="DU24" s="480"/>
      <c r="DV24" s="480"/>
      <c r="DW24" s="480"/>
      <c r="DX24" s="480"/>
      <c r="DY24" s="480" t="s">
        <v>7</v>
      </c>
      <c r="DZ24" s="480"/>
      <c r="EA24" s="480"/>
      <c r="EB24" s="480"/>
      <c r="EC24" s="480"/>
      <c r="ED24" s="480"/>
      <c r="EE24" s="480"/>
      <c r="EF24" s="480"/>
      <c r="EG24" s="480"/>
      <c r="EH24" s="480"/>
      <c r="EI24" s="480"/>
      <c r="EJ24" s="480"/>
      <c r="EK24" s="480"/>
      <c r="EL24" s="480"/>
      <c r="EM24" s="480"/>
      <c r="EN24" s="480"/>
      <c r="EO24" s="481">
        <f>EO17+EO18+EO19+EO20+EO21+EO22</f>
        <v>25451237.997299999</v>
      </c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</row>
    <row r="25" spans="1:161" x14ac:dyDescent="0.2">
      <c r="A25" s="482" t="s">
        <v>504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2"/>
      <c r="CZ25" s="482"/>
      <c r="DA25" s="482"/>
      <c r="DB25" s="482"/>
      <c r="DC25" s="482"/>
      <c r="DD25" s="482"/>
      <c r="DE25" s="482"/>
      <c r="DF25" s="482"/>
      <c r="DG25" s="482"/>
      <c r="DH25" s="482"/>
      <c r="DI25" s="482"/>
      <c r="DJ25" s="482"/>
      <c r="DK25" s="482"/>
      <c r="DL25" s="482"/>
      <c r="DM25" s="482"/>
      <c r="DN25" s="482"/>
      <c r="DO25" s="482"/>
      <c r="DP25" s="482"/>
      <c r="DQ25" s="482"/>
      <c r="DR25" s="482"/>
      <c r="DS25" s="482"/>
      <c r="DT25" s="482"/>
      <c r="DU25" s="482"/>
      <c r="DV25" s="482"/>
      <c r="DW25" s="482"/>
      <c r="DX25" s="482"/>
      <c r="DY25" s="482"/>
      <c r="DZ25" s="482"/>
      <c r="EA25" s="482"/>
      <c r="EB25" s="482"/>
      <c r="EC25" s="482"/>
      <c r="ED25" s="482"/>
      <c r="EE25" s="482"/>
      <c r="EF25" s="482"/>
      <c r="EG25" s="482"/>
      <c r="EH25" s="482"/>
      <c r="EI25" s="482"/>
      <c r="EJ25" s="482"/>
      <c r="EK25" s="482"/>
      <c r="EL25" s="482"/>
      <c r="EM25" s="482"/>
      <c r="EN25" s="482"/>
      <c r="EO25" s="482"/>
      <c r="EP25" s="482"/>
      <c r="EQ25" s="482"/>
      <c r="ER25" s="482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</row>
    <row r="26" spans="1:161" x14ac:dyDescent="0.2">
      <c r="A26" s="483"/>
      <c r="B26" s="483"/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  <c r="W26" s="483"/>
      <c r="X26" s="483"/>
      <c r="Y26" s="483"/>
      <c r="Z26" s="483"/>
      <c r="AA26" s="483"/>
      <c r="AB26" s="483"/>
      <c r="AC26" s="483"/>
      <c r="AD26" s="483"/>
      <c r="AE26" s="483"/>
      <c r="AF26" s="483"/>
      <c r="AG26" s="483"/>
      <c r="AH26" s="483"/>
      <c r="AI26" s="483"/>
      <c r="AJ26" s="483"/>
      <c r="AK26" s="483"/>
      <c r="AL26" s="483"/>
      <c r="AM26" s="483"/>
      <c r="AN26" s="483"/>
      <c r="AO26" s="483"/>
      <c r="AP26" s="483"/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3"/>
      <c r="BV26" s="483"/>
      <c r="BW26" s="483"/>
      <c r="BX26" s="483"/>
      <c r="BY26" s="483"/>
      <c r="BZ26" s="483"/>
      <c r="CA26" s="483"/>
      <c r="CB26" s="483"/>
      <c r="CC26" s="483"/>
      <c r="CD26" s="483"/>
      <c r="CE26" s="483"/>
      <c r="CF26" s="483"/>
      <c r="CG26" s="483"/>
      <c r="CH26" s="483"/>
      <c r="CI26" s="483"/>
      <c r="CJ26" s="483"/>
      <c r="CK26" s="483"/>
      <c r="CL26" s="483"/>
      <c r="CM26" s="483"/>
      <c r="CN26" s="483"/>
      <c r="CO26" s="483"/>
      <c r="CP26" s="483"/>
      <c r="CQ26" s="483"/>
      <c r="CR26" s="483"/>
      <c r="CS26" s="483"/>
      <c r="CT26" s="483"/>
      <c r="CU26" s="483"/>
      <c r="CV26" s="483"/>
      <c r="CW26" s="483"/>
      <c r="CX26" s="483"/>
      <c r="CY26" s="483"/>
      <c r="CZ26" s="483"/>
      <c r="DA26" s="483"/>
      <c r="DB26" s="483"/>
      <c r="DC26" s="483"/>
      <c r="DD26" s="483"/>
      <c r="DE26" s="483"/>
      <c r="DF26" s="483"/>
      <c r="DG26" s="483"/>
      <c r="DH26" s="483"/>
      <c r="DI26" s="483"/>
      <c r="DJ26" s="483"/>
      <c r="DK26" s="483"/>
      <c r="DL26" s="483"/>
      <c r="DM26" s="483"/>
      <c r="DN26" s="483"/>
      <c r="DO26" s="483"/>
      <c r="DP26" s="483"/>
      <c r="DQ26" s="483"/>
      <c r="DR26" s="483"/>
      <c r="DS26" s="483"/>
      <c r="DT26" s="483"/>
      <c r="DU26" s="483"/>
      <c r="DV26" s="483"/>
      <c r="DW26" s="483"/>
      <c r="DX26" s="483"/>
      <c r="DY26" s="483"/>
      <c r="DZ26" s="483"/>
      <c r="EA26" s="483"/>
      <c r="EB26" s="483"/>
      <c r="EC26" s="483"/>
      <c r="ED26" s="483"/>
      <c r="EE26" s="483"/>
      <c r="EF26" s="483"/>
      <c r="EG26" s="483"/>
      <c r="EH26" s="483"/>
      <c r="EI26" s="483"/>
      <c r="EJ26" s="483"/>
      <c r="EK26" s="483"/>
      <c r="EL26" s="483"/>
      <c r="EM26" s="483"/>
      <c r="EN26" s="483"/>
      <c r="EO26" s="483"/>
      <c r="EP26" s="483"/>
      <c r="EQ26" s="483"/>
      <c r="ER26" s="483"/>
      <c r="ES26" s="483"/>
      <c r="ET26" s="483"/>
      <c r="EU26" s="483"/>
      <c r="EV26" s="483"/>
      <c r="EW26" s="483"/>
      <c r="EX26" s="483"/>
      <c r="EY26" s="483"/>
      <c r="EZ26" s="483"/>
      <c r="FA26" s="483"/>
      <c r="FB26" s="483"/>
      <c r="FC26" s="483"/>
      <c r="FD26" s="483"/>
      <c r="FE26" s="483"/>
    </row>
    <row r="27" spans="1:161" x14ac:dyDescent="0.2">
      <c r="A27" s="483"/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3"/>
      <c r="W27" s="483"/>
      <c r="X27" s="483"/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3"/>
      <c r="AK27" s="483"/>
      <c r="AL27" s="483"/>
      <c r="AM27" s="483"/>
      <c r="AN27" s="483"/>
      <c r="AO27" s="483"/>
      <c r="AP27" s="483"/>
      <c r="AQ27" s="483"/>
      <c r="AR27" s="483"/>
      <c r="AS27" s="483"/>
      <c r="AT27" s="483"/>
      <c r="AU27" s="483"/>
      <c r="AV27" s="483"/>
      <c r="AW27" s="483"/>
      <c r="AX27" s="483"/>
      <c r="AY27" s="483"/>
      <c r="AZ27" s="483"/>
      <c r="BA27" s="483"/>
      <c r="BB27" s="483"/>
      <c r="BC27" s="483"/>
      <c r="BD27" s="483"/>
      <c r="BE27" s="483"/>
      <c r="BF27" s="48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3"/>
      <c r="BV27" s="483"/>
      <c r="BW27" s="483"/>
      <c r="BX27" s="483"/>
      <c r="BY27" s="483"/>
      <c r="BZ27" s="483"/>
      <c r="CA27" s="483"/>
      <c r="CB27" s="483"/>
      <c r="CC27" s="483"/>
      <c r="CD27" s="483"/>
      <c r="CE27" s="483"/>
      <c r="CF27" s="483"/>
      <c r="CG27" s="483"/>
      <c r="CH27" s="483"/>
      <c r="CI27" s="483"/>
      <c r="CJ27" s="483"/>
      <c r="CK27" s="483"/>
      <c r="CL27" s="483"/>
      <c r="CM27" s="483"/>
      <c r="CN27" s="483"/>
      <c r="CO27" s="483"/>
      <c r="CP27" s="483"/>
      <c r="CQ27" s="483"/>
      <c r="CR27" s="483"/>
      <c r="CS27" s="483"/>
      <c r="CT27" s="483"/>
      <c r="CU27" s="483"/>
      <c r="CV27" s="483"/>
      <c r="CW27" s="483"/>
      <c r="CX27" s="483"/>
      <c r="CY27" s="483"/>
      <c r="CZ27" s="483"/>
      <c r="DA27" s="483"/>
      <c r="DB27" s="483"/>
      <c r="DC27" s="483"/>
      <c r="DD27" s="483"/>
      <c r="DE27" s="483"/>
      <c r="DF27" s="483"/>
      <c r="DG27" s="483"/>
      <c r="DH27" s="483"/>
      <c r="DI27" s="483"/>
      <c r="DJ27" s="483"/>
      <c r="DK27" s="483"/>
      <c r="DL27" s="483"/>
      <c r="DM27" s="483"/>
      <c r="DN27" s="483"/>
      <c r="DO27" s="483"/>
      <c r="DP27" s="483"/>
      <c r="DQ27" s="483"/>
      <c r="DR27" s="483"/>
      <c r="DS27" s="483"/>
      <c r="DT27" s="483"/>
      <c r="DU27" s="483"/>
      <c r="DV27" s="483"/>
      <c r="DW27" s="483"/>
      <c r="DX27" s="483"/>
      <c r="DY27" s="483"/>
      <c r="DZ27" s="483"/>
      <c r="EA27" s="483"/>
      <c r="EB27" s="483"/>
      <c r="EC27" s="483"/>
      <c r="ED27" s="483"/>
      <c r="EE27" s="483"/>
      <c r="EF27" s="483"/>
      <c r="EG27" s="483"/>
      <c r="EH27" s="483"/>
      <c r="EI27" s="483"/>
      <c r="EJ27" s="483"/>
      <c r="EK27" s="483"/>
      <c r="EL27" s="483"/>
      <c r="EM27" s="483"/>
      <c r="EN27" s="483"/>
      <c r="EO27" s="483"/>
      <c r="EP27" s="483"/>
      <c r="EQ27" s="483"/>
      <c r="ER27" s="483"/>
      <c r="ES27" s="483"/>
      <c r="ET27" s="483"/>
      <c r="EU27" s="483"/>
      <c r="EV27" s="483"/>
      <c r="EW27" s="483"/>
      <c r="EX27" s="483"/>
      <c r="EY27" s="483"/>
      <c r="EZ27" s="483"/>
      <c r="FA27" s="483"/>
      <c r="FB27" s="483"/>
      <c r="FC27" s="483"/>
      <c r="FD27" s="483"/>
      <c r="FE27" s="483"/>
    </row>
    <row r="28" spans="1:161" x14ac:dyDescent="0.2">
      <c r="A28" s="512" t="s">
        <v>538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A28" s="512"/>
      <c r="BB28" s="512"/>
      <c r="BC28" s="512"/>
      <c r="BD28" s="512"/>
      <c r="BE28" s="512"/>
      <c r="BF28" s="512"/>
      <c r="BG28" s="512"/>
      <c r="BH28" s="512"/>
      <c r="BI28" s="512"/>
      <c r="BJ28" s="512"/>
      <c r="BK28" s="512"/>
      <c r="BL28" s="512"/>
      <c r="BM28" s="512"/>
      <c r="BN28" s="512"/>
      <c r="BO28" s="512"/>
      <c r="BP28" s="512"/>
      <c r="BQ28" s="512"/>
      <c r="BR28" s="512"/>
      <c r="BS28" s="512"/>
      <c r="BT28" s="512"/>
      <c r="BU28" s="512"/>
      <c r="BV28" s="512"/>
      <c r="BW28" s="512"/>
      <c r="BX28" s="512"/>
      <c r="BY28" s="512"/>
      <c r="BZ28" s="512"/>
      <c r="CA28" s="512"/>
      <c r="CB28" s="512"/>
      <c r="CC28" s="512"/>
      <c r="CD28" s="512"/>
      <c r="CE28" s="512"/>
      <c r="CF28" s="512"/>
      <c r="CG28" s="512"/>
      <c r="CH28" s="512"/>
      <c r="CI28" s="512"/>
      <c r="CJ28" s="512"/>
      <c r="CK28" s="512"/>
      <c r="CL28" s="512"/>
      <c r="CM28" s="512"/>
      <c r="CN28" s="512"/>
      <c r="CO28" s="512"/>
      <c r="CP28" s="512"/>
      <c r="CQ28" s="512"/>
      <c r="CR28" s="512"/>
      <c r="CS28" s="512"/>
      <c r="CT28" s="512"/>
      <c r="CU28" s="512"/>
      <c r="CV28" s="512"/>
      <c r="CW28" s="512"/>
      <c r="CX28" s="512"/>
      <c r="CY28" s="512"/>
      <c r="CZ28" s="512"/>
      <c r="DA28" s="512"/>
      <c r="DB28" s="512"/>
      <c r="DC28" s="512"/>
      <c r="DD28" s="512"/>
      <c r="DE28" s="512"/>
      <c r="DF28" s="512"/>
      <c r="DG28" s="512"/>
      <c r="DH28" s="512"/>
      <c r="DI28" s="512"/>
      <c r="DJ28" s="512"/>
      <c r="DK28" s="512"/>
      <c r="DL28" s="512"/>
      <c r="DM28" s="512"/>
      <c r="DN28" s="512"/>
      <c r="DO28" s="512"/>
      <c r="DP28" s="512"/>
      <c r="DQ28" s="512"/>
      <c r="DR28" s="512"/>
      <c r="DS28" s="512"/>
      <c r="DT28" s="512"/>
      <c r="DU28" s="512"/>
      <c r="DV28" s="512"/>
      <c r="DW28" s="512"/>
      <c r="DX28" s="512"/>
      <c r="DY28" s="512"/>
      <c r="DZ28" s="512"/>
      <c r="EA28" s="512"/>
      <c r="EB28" s="512"/>
      <c r="EC28" s="512"/>
      <c r="ED28" s="512"/>
      <c r="EE28" s="512"/>
      <c r="EF28" s="512"/>
      <c r="EG28" s="512"/>
      <c r="EH28" s="512"/>
      <c r="EI28" s="512"/>
      <c r="EJ28" s="512"/>
      <c r="EK28" s="512"/>
      <c r="EL28" s="512"/>
      <c r="EM28" s="512"/>
      <c r="EN28" s="512"/>
      <c r="EO28" s="512"/>
      <c r="EP28" s="512"/>
      <c r="EQ28" s="512"/>
      <c r="ER28" s="512"/>
      <c r="ES28" s="512"/>
      <c r="ET28" s="512"/>
      <c r="EU28" s="512"/>
      <c r="EV28" s="512"/>
      <c r="EW28" s="512"/>
      <c r="EX28" s="512"/>
      <c r="EY28" s="512"/>
      <c r="EZ28" s="512"/>
      <c r="FA28" s="512"/>
      <c r="FB28" s="512"/>
      <c r="FC28" s="512"/>
      <c r="FD28" s="512"/>
      <c r="FE28" s="512"/>
    </row>
    <row r="29" spans="1:161" x14ac:dyDescent="0.2">
      <c r="A29" s="512"/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2"/>
      <c r="AR29" s="512"/>
      <c r="AS29" s="512"/>
      <c r="AT29" s="512"/>
      <c r="AU29" s="512"/>
      <c r="AV29" s="512"/>
      <c r="AW29" s="512"/>
      <c r="AX29" s="512"/>
      <c r="AY29" s="512"/>
      <c r="AZ29" s="512"/>
      <c r="BA29" s="512"/>
      <c r="BB29" s="512"/>
      <c r="BC29" s="512"/>
      <c r="BD29" s="512"/>
      <c r="BE29" s="512"/>
      <c r="BF29" s="512"/>
      <c r="BG29" s="512"/>
      <c r="BH29" s="512"/>
      <c r="BI29" s="512"/>
      <c r="BJ29" s="512"/>
      <c r="BK29" s="512"/>
      <c r="BL29" s="512"/>
      <c r="BM29" s="512"/>
      <c r="BN29" s="512"/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  <c r="CB29" s="512"/>
      <c r="CC29" s="512"/>
      <c r="CD29" s="512"/>
      <c r="CE29" s="512"/>
      <c r="CF29" s="512"/>
      <c r="CG29" s="512"/>
      <c r="CH29" s="512"/>
      <c r="CI29" s="512"/>
      <c r="CJ29" s="512"/>
      <c r="CK29" s="512"/>
      <c r="CL29" s="512"/>
      <c r="CM29" s="512"/>
      <c r="CN29" s="512"/>
      <c r="CO29" s="512"/>
      <c r="CP29" s="512"/>
      <c r="CQ29" s="512"/>
      <c r="CR29" s="512"/>
      <c r="CS29" s="512"/>
      <c r="CT29" s="512"/>
      <c r="CU29" s="512"/>
      <c r="CV29" s="512"/>
      <c r="CW29" s="512"/>
      <c r="CX29" s="512"/>
      <c r="CY29" s="512"/>
      <c r="CZ29" s="512"/>
      <c r="DA29" s="512"/>
      <c r="DB29" s="512"/>
      <c r="DC29" s="512"/>
      <c r="DD29" s="512"/>
      <c r="DE29" s="512"/>
      <c r="DF29" s="512"/>
      <c r="DG29" s="512"/>
      <c r="DH29" s="512"/>
      <c r="DI29" s="512"/>
      <c r="DJ29" s="512"/>
      <c r="DK29" s="512"/>
      <c r="DL29" s="512"/>
      <c r="DM29" s="512"/>
      <c r="DN29" s="512"/>
      <c r="DO29" s="512"/>
      <c r="DP29" s="512"/>
      <c r="DQ29" s="512"/>
      <c r="DR29" s="512"/>
      <c r="DS29" s="512"/>
      <c r="DT29" s="512"/>
      <c r="DU29" s="512"/>
      <c r="DV29" s="512"/>
      <c r="DW29" s="512"/>
      <c r="DX29" s="512"/>
      <c r="DY29" s="512"/>
      <c r="DZ29" s="512"/>
      <c r="EA29" s="512"/>
      <c r="EB29" s="512"/>
      <c r="EC29" s="512"/>
      <c r="ED29" s="512"/>
      <c r="EE29" s="512"/>
      <c r="EF29" s="512"/>
      <c r="EG29" s="512"/>
      <c r="EH29" s="512"/>
      <c r="EI29" s="512"/>
      <c r="EJ29" s="512"/>
      <c r="EK29" s="512"/>
      <c r="EL29" s="512"/>
      <c r="EM29" s="512"/>
      <c r="EN29" s="512"/>
      <c r="EO29" s="512"/>
      <c r="EP29" s="512"/>
      <c r="EQ29" s="512"/>
      <c r="ER29" s="512"/>
      <c r="ES29" s="512"/>
      <c r="ET29" s="512"/>
      <c r="EU29" s="512"/>
      <c r="EV29" s="512"/>
      <c r="EW29" s="512"/>
      <c r="EX29" s="512"/>
      <c r="EY29" s="512"/>
      <c r="EZ29" s="512"/>
      <c r="FA29" s="512"/>
      <c r="FB29" s="512"/>
      <c r="FC29" s="512"/>
      <c r="FD29" s="512"/>
      <c r="FE29" s="512"/>
    </row>
    <row r="30" spans="1:161" ht="13.15" hidden="1" x14ac:dyDescent="0.25">
      <c r="A30" s="512"/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12"/>
      <c r="BC30" s="512"/>
      <c r="BD30" s="512"/>
      <c r="BE30" s="512"/>
      <c r="BF30" s="512"/>
      <c r="BG30" s="512"/>
      <c r="BH30" s="512"/>
      <c r="BI30" s="512"/>
      <c r="BJ30" s="512"/>
      <c r="BK30" s="512"/>
      <c r="BL30" s="512"/>
      <c r="BM30" s="512"/>
      <c r="BN30" s="512"/>
      <c r="BO30" s="512"/>
      <c r="BP30" s="512"/>
      <c r="BQ30" s="512"/>
      <c r="BR30" s="512"/>
      <c r="BS30" s="512"/>
      <c r="BT30" s="512"/>
      <c r="BU30" s="512"/>
      <c r="BV30" s="512"/>
      <c r="BW30" s="512"/>
      <c r="BX30" s="512"/>
      <c r="BY30" s="512"/>
      <c r="BZ30" s="512"/>
      <c r="CA30" s="512"/>
      <c r="CB30" s="512"/>
      <c r="CC30" s="512"/>
      <c r="CD30" s="512"/>
      <c r="CE30" s="512"/>
      <c r="CF30" s="512"/>
      <c r="CG30" s="512"/>
      <c r="CH30" s="512"/>
      <c r="CI30" s="512"/>
      <c r="CJ30" s="512"/>
      <c r="CK30" s="512"/>
      <c r="CL30" s="512"/>
      <c r="CM30" s="512"/>
      <c r="CN30" s="512"/>
      <c r="CO30" s="512"/>
      <c r="CP30" s="512"/>
      <c r="CQ30" s="512"/>
      <c r="CR30" s="512"/>
      <c r="CS30" s="512"/>
      <c r="CT30" s="512"/>
      <c r="CU30" s="512"/>
      <c r="CV30" s="512"/>
      <c r="CW30" s="512"/>
      <c r="CX30" s="512"/>
      <c r="CY30" s="512"/>
      <c r="CZ30" s="512"/>
      <c r="DA30" s="512"/>
      <c r="DB30" s="512"/>
      <c r="DC30" s="512"/>
      <c r="DD30" s="512"/>
      <c r="DE30" s="512"/>
      <c r="DF30" s="512"/>
      <c r="DG30" s="512"/>
      <c r="DH30" s="512"/>
      <c r="DI30" s="512"/>
      <c r="DJ30" s="512"/>
      <c r="DK30" s="512"/>
      <c r="DL30" s="512"/>
      <c r="DM30" s="512"/>
      <c r="DN30" s="512"/>
      <c r="DO30" s="512"/>
      <c r="DP30" s="512"/>
      <c r="DQ30" s="512"/>
      <c r="DR30" s="512"/>
      <c r="DS30" s="512"/>
      <c r="DT30" s="512"/>
      <c r="DU30" s="512"/>
      <c r="DV30" s="512"/>
      <c r="DW30" s="512"/>
      <c r="DX30" s="512"/>
      <c r="DY30" s="512"/>
      <c r="DZ30" s="512"/>
      <c r="EA30" s="512"/>
      <c r="EB30" s="512"/>
      <c r="EC30" s="512"/>
      <c r="ED30" s="512"/>
      <c r="EE30" s="512"/>
      <c r="EF30" s="512"/>
      <c r="EG30" s="512"/>
      <c r="EH30" s="512"/>
      <c r="EI30" s="512"/>
      <c r="EJ30" s="512"/>
      <c r="EK30" s="512"/>
      <c r="EL30" s="512"/>
      <c r="EM30" s="512"/>
      <c r="EN30" s="512"/>
      <c r="EO30" s="512"/>
      <c r="EP30" s="512"/>
      <c r="EQ30" s="512"/>
      <c r="ER30" s="512"/>
      <c r="ES30" s="512"/>
      <c r="ET30" s="512"/>
      <c r="EU30" s="512"/>
      <c r="EV30" s="512"/>
      <c r="EW30" s="512"/>
      <c r="EX30" s="512"/>
      <c r="EY30" s="512"/>
      <c r="EZ30" s="512"/>
      <c r="FA30" s="512"/>
      <c r="FB30" s="512"/>
      <c r="FC30" s="512"/>
      <c r="FD30" s="512"/>
      <c r="FE30" s="512"/>
    </row>
    <row r="31" spans="1:161" ht="13.15" x14ac:dyDescent="0.25">
      <c r="E31" s="62">
        <v>0</v>
      </c>
    </row>
    <row r="32" spans="1:161" ht="13.15" x14ac:dyDescent="0.25">
      <c r="E32" s="62">
        <v>0</v>
      </c>
    </row>
    <row r="35" spans="5:10" x14ac:dyDescent="0.2">
      <c r="E35" s="62">
        <v>0</v>
      </c>
    </row>
    <row r="36" spans="5:10" x14ac:dyDescent="0.2">
      <c r="E36" s="62">
        <v>0</v>
      </c>
    </row>
    <row r="39" spans="5:10" x14ac:dyDescent="0.2">
      <c r="E39" s="62">
        <v>0</v>
      </c>
    </row>
    <row r="40" spans="5:10" x14ac:dyDescent="0.2">
      <c r="E40" s="62">
        <v>0</v>
      </c>
    </row>
    <row r="44" spans="5:10" x14ac:dyDescent="0.2">
      <c r="E44" s="62">
        <v>0</v>
      </c>
    </row>
    <row r="45" spans="5:10" x14ac:dyDescent="0.2">
      <c r="E45" s="62">
        <v>0</v>
      </c>
    </row>
    <row r="46" spans="5:10" x14ac:dyDescent="0.2">
      <c r="E46" s="62">
        <v>0</v>
      </c>
    </row>
    <row r="47" spans="5:10" x14ac:dyDescent="0.2">
      <c r="J47" s="62">
        <v>0</v>
      </c>
    </row>
    <row r="48" spans="5:10" x14ac:dyDescent="0.2">
      <c r="E48" s="62">
        <v>0</v>
      </c>
    </row>
    <row r="49" spans="5:10" x14ac:dyDescent="0.2">
      <c r="E49" s="62">
        <v>0</v>
      </c>
    </row>
    <row r="50" spans="5:10" x14ac:dyDescent="0.2">
      <c r="J50" s="62">
        <v>0</v>
      </c>
    </row>
    <row r="51" spans="5:10" x14ac:dyDescent="0.2">
      <c r="E51" s="62">
        <v>0</v>
      </c>
    </row>
    <row r="52" spans="5:10" x14ac:dyDescent="0.2">
      <c r="E52" s="62">
        <v>0</v>
      </c>
    </row>
    <row r="53" spans="5:10" x14ac:dyDescent="0.2">
      <c r="J53" s="62">
        <v>0</v>
      </c>
    </row>
    <row r="62" spans="5:10" x14ac:dyDescent="0.2">
      <c r="J62" s="62">
        <v>0</v>
      </c>
    </row>
  </sheetData>
  <mergeCells count="109">
    <mergeCell ref="A28:FE30"/>
    <mergeCell ref="BX20:CP20"/>
    <mergeCell ref="CQ20:DH20"/>
    <mergeCell ref="DI20:DX20"/>
    <mergeCell ref="DY20:EN20"/>
    <mergeCell ref="EO20:FE20"/>
    <mergeCell ref="A20:F20"/>
    <mergeCell ref="G20:X20"/>
    <mergeCell ref="Y20:AN20"/>
    <mergeCell ref="AO20:BE20"/>
    <mergeCell ref="BF20:BW20"/>
    <mergeCell ref="EO22:FE22"/>
    <mergeCell ref="A22:F22"/>
    <mergeCell ref="G22:X22"/>
    <mergeCell ref="Y22:AN22"/>
    <mergeCell ref="AO22:BE22"/>
    <mergeCell ref="BF22:BW22"/>
    <mergeCell ref="A21:F21"/>
    <mergeCell ref="G21:X21"/>
    <mergeCell ref="Y21:AN21"/>
    <mergeCell ref="AO21:BE21"/>
    <mergeCell ref="BF21:BW21"/>
    <mergeCell ref="BX21:CP21"/>
    <mergeCell ref="CQ21:DH21"/>
    <mergeCell ref="BX19:CP19"/>
    <mergeCell ref="CQ19:DH19"/>
    <mergeCell ref="DI19:DX19"/>
    <mergeCell ref="DY19:EN19"/>
    <mergeCell ref="EO19:FE19"/>
    <mergeCell ref="A19:F19"/>
    <mergeCell ref="G19:X19"/>
    <mergeCell ref="Y19:AN19"/>
    <mergeCell ref="AO19:BE19"/>
    <mergeCell ref="BF19:BW19"/>
    <mergeCell ref="CQ18:DH18"/>
    <mergeCell ref="DI18:DX18"/>
    <mergeCell ref="DY18:EN18"/>
    <mergeCell ref="EO18:FE18"/>
    <mergeCell ref="A18:F18"/>
    <mergeCell ref="G18:X18"/>
    <mergeCell ref="Y18:AN18"/>
    <mergeCell ref="AO18:BE18"/>
    <mergeCell ref="BF18:BW18"/>
    <mergeCell ref="A3:FE3"/>
    <mergeCell ref="A5:FE5"/>
    <mergeCell ref="X7:FE7"/>
    <mergeCell ref="A9:AO9"/>
    <mergeCell ref="AP9:FE9"/>
    <mergeCell ref="A11:FE11"/>
    <mergeCell ref="A13:F15"/>
    <mergeCell ref="G13:X15"/>
    <mergeCell ref="Y13:AN15"/>
    <mergeCell ref="AO13:DH13"/>
    <mergeCell ref="DI13:DX15"/>
    <mergeCell ref="DY13:EN15"/>
    <mergeCell ref="EO13:FE15"/>
    <mergeCell ref="AO14:BE15"/>
    <mergeCell ref="BF14:DH14"/>
    <mergeCell ref="BF15:BW15"/>
    <mergeCell ref="BX15:CP15"/>
    <mergeCell ref="CQ15:DH15"/>
    <mergeCell ref="DI21:DX21"/>
    <mergeCell ref="DY21:EN21"/>
    <mergeCell ref="EO21:FE21"/>
    <mergeCell ref="A16:F16"/>
    <mergeCell ref="G16:X16"/>
    <mergeCell ref="Y16:AN16"/>
    <mergeCell ref="AO16:BE16"/>
    <mergeCell ref="BF16:BW16"/>
    <mergeCell ref="BX16:CP16"/>
    <mergeCell ref="CQ16:DH16"/>
    <mergeCell ref="DI16:DX16"/>
    <mergeCell ref="DY16:EN16"/>
    <mergeCell ref="EO16:FE16"/>
    <mergeCell ref="BX17:CP17"/>
    <mergeCell ref="CQ17:DH17"/>
    <mergeCell ref="DI17:DX17"/>
    <mergeCell ref="DY17:EN17"/>
    <mergeCell ref="EO17:FE17"/>
    <mergeCell ref="A17:F17"/>
    <mergeCell ref="G17:X17"/>
    <mergeCell ref="Y17:AN17"/>
    <mergeCell ref="AO17:BE17"/>
    <mergeCell ref="BF17:BW17"/>
    <mergeCell ref="BX18:CP18"/>
    <mergeCell ref="Y23:AN23"/>
    <mergeCell ref="AO23:BE23"/>
    <mergeCell ref="BF23:BW23"/>
    <mergeCell ref="BX22:CP22"/>
    <mergeCell ref="BX23:CP23"/>
    <mergeCell ref="CQ23:DH23"/>
    <mergeCell ref="DY24:EN24"/>
    <mergeCell ref="EO24:FE24"/>
    <mergeCell ref="A25:FE27"/>
    <mergeCell ref="DI23:DX23"/>
    <mergeCell ref="DY23:EN23"/>
    <mergeCell ref="EO23:FE23"/>
    <mergeCell ref="A24:X24"/>
    <mergeCell ref="Y24:AN24"/>
    <mergeCell ref="AO24:BE24"/>
    <mergeCell ref="BF24:BW24"/>
    <mergeCell ref="BX24:CP24"/>
    <mergeCell ref="CQ24:DH24"/>
    <mergeCell ref="DI24:DX24"/>
    <mergeCell ref="A23:F23"/>
    <mergeCell ref="G23:X23"/>
    <mergeCell ref="CQ22:DH22"/>
    <mergeCell ref="DI22:DX22"/>
    <mergeCell ref="DY22:EN22"/>
  </mergeCells>
  <pageMargins left="0.23622047244094491" right="0.15748031496062992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12</vt:lpstr>
      <vt:lpstr>13</vt:lpstr>
      <vt:lpstr>14</vt:lpstr>
      <vt:lpstr>15</vt:lpstr>
      <vt:lpstr>'Стр 4-5'!Заголовки_для_печати</vt:lpstr>
      <vt:lpstr>'стр 8-10'!Заголовки_для_печати</vt:lpstr>
      <vt:lpstr>'Стр.2-3'!Заголовки_для_печати</vt:lpstr>
      <vt:lpstr>'Стр 4-5'!Область_печати</vt:lpstr>
      <vt:lpstr>'Стр 7'!Область_печати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Момотова Н.И.</cp:lastModifiedBy>
  <cp:lastPrinted>2018-01-24T08:17:10Z</cp:lastPrinted>
  <dcterms:created xsi:type="dcterms:W3CDTF">2015-12-03T07:22:45Z</dcterms:created>
  <dcterms:modified xsi:type="dcterms:W3CDTF">2018-01-29T11:05:44Z</dcterms:modified>
</cp:coreProperties>
</file>