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аб. 117 (экономисты)\ПЛАН ФХД НА 2016 год\"/>
    </mc:Choice>
  </mc:AlternateContent>
  <bookViews>
    <workbookView xWindow="0" yWindow="240" windowWidth="23016" windowHeight="8712" activeTab="2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</sheets>
  <definedNames>
    <definedName name="_xlnm._FilterDatabase" localSheetId="2" hidden="1">'Стр 4-5'!$A$8:$L$66</definedName>
    <definedName name="_xlnm.Print_Titles" localSheetId="2">'Стр 4-5'!$4:$7</definedName>
    <definedName name="_xlnm.Print_Titles" localSheetId="5">'стр 8-10'!$4:$4</definedName>
    <definedName name="_xlnm.Print_Titles" localSheetId="1">'Стр.2-3'!$6:$6</definedName>
    <definedName name="_xlnm.Print_Area" localSheetId="2">'Стр 4-5'!$A$1:$K$66</definedName>
    <definedName name="_xlnm.Print_Area" localSheetId="4">'Стр 7'!$A$1:$C$21</definedName>
    <definedName name="_xlnm.Print_Area" localSheetId="5">'стр 8-10'!$A$1:$G$58</definedName>
    <definedName name="_xlnm.Print_Area" localSheetId="0">Стр.1!$A$1:$DD$59</definedName>
    <definedName name="_xlnm.Print_Area" localSheetId="6">стр.11!$A$1:$E$21</definedName>
    <definedName name="_xlnm.Print_Area" localSheetId="1">'Стр.2-3'!$A$1:$DD$72</definedName>
    <definedName name="_xlnm.Print_Area" localSheetId="3">Стр.6!$A$1:$L$15</definedName>
  </definedNames>
  <calcPr calcId="152511"/>
</workbook>
</file>

<file path=xl/calcChain.xml><?xml version="1.0" encoding="utf-8"?>
<calcChain xmlns="http://schemas.openxmlformats.org/spreadsheetml/2006/main">
  <c r="E44" i="2" l="1"/>
  <c r="J44" i="2" l="1"/>
  <c r="H44" i="2"/>
  <c r="H26" i="2" s="1"/>
  <c r="I44" i="2"/>
  <c r="I26" i="2" s="1"/>
  <c r="K26" i="2"/>
  <c r="J26" i="2" l="1"/>
  <c r="J12" i="2"/>
  <c r="J9" i="2" s="1"/>
  <c r="E13" i="12"/>
  <c r="E16" i="12"/>
  <c r="E14" i="12" s="1"/>
  <c r="E12" i="12"/>
  <c r="E26" i="12" l="1"/>
  <c r="E24" i="12"/>
  <c r="E22" i="12"/>
  <c r="E25" i="12" s="1"/>
  <c r="C26" i="12"/>
  <c r="C12" i="12"/>
  <c r="D26" i="12"/>
  <c r="D14" i="12"/>
  <c r="D13" i="12"/>
  <c r="D22" i="12" l="1"/>
  <c r="D25" i="12" s="1"/>
  <c r="D12" i="12" l="1"/>
  <c r="E54" i="2" l="1"/>
  <c r="E52" i="2"/>
  <c r="E51" i="2"/>
  <c r="E50" i="2"/>
  <c r="E48" i="2"/>
  <c r="E47" i="2"/>
  <c r="E46" i="2"/>
  <c r="E45" i="2"/>
  <c r="E43" i="2"/>
  <c r="E38" i="2"/>
  <c r="E37" i="2"/>
  <c r="E36" i="2"/>
  <c r="E35" i="2"/>
  <c r="E32" i="2"/>
  <c r="E31" i="2"/>
  <c r="E30" i="2"/>
  <c r="G44" i="2" l="1"/>
  <c r="G33" i="2"/>
  <c r="G28" i="2"/>
  <c r="G26" i="2" s="1"/>
  <c r="G9" i="2" s="1"/>
  <c r="F44" i="2" l="1"/>
  <c r="F39" i="2"/>
  <c r="E39" i="2" s="1"/>
  <c r="F33" i="2"/>
  <c r="E33" i="2" s="1"/>
  <c r="F28" i="2"/>
  <c r="E28" i="2" l="1"/>
  <c r="E26" i="2" s="1"/>
  <c r="F26" i="2"/>
  <c r="F12" i="2"/>
  <c r="F9" i="2" s="1"/>
  <c r="E9" i="2" s="1"/>
  <c r="D63" i="2"/>
  <c r="E12" i="2" l="1"/>
  <c r="BU41" i="9"/>
  <c r="BU44" i="9"/>
  <c r="BU31" i="9"/>
  <c r="BU33" i="9" s="1"/>
  <c r="BU19" i="9"/>
  <c r="BU16" i="9"/>
  <c r="BU23" i="9" l="1"/>
</calcChain>
</file>

<file path=xl/sharedStrings.xml><?xml version="1.0" encoding="utf-8"?>
<sst xmlns="http://schemas.openxmlformats.org/spreadsheetml/2006/main" count="505" uniqueCount="276">
  <si>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</si>
  <si>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</si>
  <si>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</si>
  <si>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</si>
  <si>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</si>
  <si>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</si>
  <si>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</si>
  <si>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</si>
  <si>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</si>
  <si>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</si>
  <si>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</si>
  <si>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</si>
  <si>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</si>
  <si>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</si>
  <si>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</si>
  <si>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</si>
  <si>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</si>
  <si>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</si>
  <si>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</si>
  <si>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</si>
  <si>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</si>
  <si>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</si>
  <si>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</si>
  <si>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</si>
  <si>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</si>
  <si>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</si>
  <si>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</si>
  <si>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</si>
  <si>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</si>
  <si>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</si>
  <si>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</si>
  <si>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</si>
  <si>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0501016</t>
  </si>
  <si>
    <t>Форма по ОКУД</t>
  </si>
  <si>
    <t>Дата</t>
  </si>
  <si>
    <t>по ОКПО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</si>
  <si>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</si>
  <si>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</si>
  <si>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</si>
  <si>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</si>
  <si>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</si>
  <si>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</si>
  <si>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</si>
  <si>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</si>
  <si>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</si>
  <si>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</si>
  <si>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</si>
  <si>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</si>
  <si>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</si>
  <si>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</si>
  <si>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</si>
  <si>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</si>
  <si>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</si>
  <si>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</si>
  <si>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Код по реестру участников бюджетного процесса, а также юридических лиц, не являющихся участниками бюджетного процесса)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</si>
  <si>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</si>
  <si>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</si>
  <si>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</si>
  <si>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</si>
  <si>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</si>
  <si>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</si>
  <si>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</si>
  <si>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</si>
  <si>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</si>
  <si>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</si>
  <si>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</si>
  <si>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</si>
  <si>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</si>
  <si>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</si>
  <si>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</si>
  <si>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</si>
  <si>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</si>
  <si>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</si>
  <si>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</si>
  <si>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</si>
  <si>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</si>
  <si>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</si>
  <si>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</si>
  <si>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</si>
  <si>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</si>
  <si>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</si>
  <si>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</si>
  <si>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</si>
  <si>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</si>
  <si>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</si>
  <si>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</si>
  <si>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</si>
  <si>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</si>
  <si>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</si>
  <si>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</si>
  <si>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тел.</t>
  </si>
  <si>
    <t>Выплаты по расходам,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</si>
  <si>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</si>
  <si>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</si>
  <si>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</si>
  <si>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</si>
  <si>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</si>
  <si>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</si>
  <si>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</si>
  <si>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</si>
  <si>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</si>
  <si>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</si>
  <si>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</si>
  <si>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</si>
  <si>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</si>
  <si>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</si>
  <si>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 xml:space="preserve">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</si>
  <si>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</si>
  <si>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</si>
  <si>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</si>
  <si>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</si>
  <si>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</si>
  <si>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</si>
  <si>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</si>
  <si>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</si>
  <si>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</si>
  <si>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на 20__г. 
1-ый год планового периода</t>
  </si>
  <si>
    <t>на 20__г. 
2-ой год планового периода</t>
  </si>
  <si>
    <t>на 20__г. 
очередной финансовый год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</si>
  <si>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</si>
  <si>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</si>
  <si>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</si>
  <si>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</si>
  <si>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</si>
  <si>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</si>
  <si>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</si>
  <si>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</si>
  <si>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</si>
  <si>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</si>
  <si>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</si>
  <si>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</si>
  <si>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</si>
  <si>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</si>
  <si>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</si>
  <si>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</si>
  <si>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</si>
  <si>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</si>
  <si>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</si>
  <si>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</si>
  <si>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</si>
  <si>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</si>
  <si>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</si>
  <si>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</si>
  <si>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</si>
  <si>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</si>
  <si>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</si>
  <si>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</si>
  <si>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</si>
  <si>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</si>
  <si>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</si>
  <si>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</si>
  <si>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</si>
  <si>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</si>
  <si>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</si>
  <si>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Руководитель финансово-экономической 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</si>
  <si>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</si>
  <si>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</si>
  <si>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Юридический адрес учреждения</t>
  </si>
  <si>
    <t>Адрес фактического местонахождения учреждения</t>
  </si>
  <si>
    <t>1.1. Цели деятельности учреждения:</t>
  </si>
  <si>
    <t>1.2. Виды деятельности учреждения:</t>
  </si>
  <si>
    <t>1. Сведения о деятельности учреждения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</si>
  <si>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</si>
  <si>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</si>
  <si>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</si>
  <si>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</si>
  <si>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</si>
  <si>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</si>
  <si>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</si>
  <si>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</si>
  <si>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</si>
  <si>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</si>
  <si>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</si>
  <si>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</si>
  <si>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</si>
  <si>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</si>
  <si>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</si>
  <si>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</si>
  <si>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</si>
  <si>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</si>
  <si>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</si>
  <si>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</si>
  <si>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</si>
  <si>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</si>
  <si>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</si>
  <si>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службы учреждения</t>
  </si>
  <si>
    <t>Код по бюджетной классификации РФ</t>
  </si>
  <si>
    <t>КОСГУ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</si>
  <si>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</si>
  <si>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</si>
  <si>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</si>
  <si>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</si>
  <si>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</si>
  <si>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</si>
  <si>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000 0000 0000000000 000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</si>
  <si>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</si>
  <si>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</si>
  <si>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</si>
  <si>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</si>
  <si>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</si>
  <si>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</si>
  <si>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</si>
  <si>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</si>
  <si>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</si>
  <si>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Заместитель министра образования и науки Мурманской области</t>
  </si>
  <si>
    <t>Е.И. Панькова</t>
  </si>
  <si>
    <t>16</t>
  </si>
  <si>
    <t>804</t>
  </si>
  <si>
    <t>Министерство образования и науки Мурманской области</t>
  </si>
  <si>
    <t>на 2016г. 
очередной финансовый год</t>
  </si>
  <si>
    <t>на 2017г. 
1-ый год планового периода</t>
  </si>
  <si>
    <t>на 2018г. 
2-ой год планового периода</t>
  </si>
  <si>
    <t>на 2016 год (на 2016 год и плановый период 2017  и 2018 годов)</t>
  </si>
  <si>
    <t>519001001</t>
  </si>
  <si>
    <t>Государственное областное бюджетное  учреждение для детей-сирот и детей,оставшихся без попечения родителей, "Мурманский центр помощи детям, оставшимся без попечения родителей "Ровесник"</t>
  </si>
  <si>
    <t>56955202</t>
  </si>
  <si>
    <t>5190411647</t>
  </si>
  <si>
    <t>183010, Мурманская область г. Мурманск</t>
  </si>
  <si>
    <t>Содействие семейному устройству детей, оставшихся без попечения родителей;</t>
  </si>
  <si>
    <t>Осуществление комплексной работы по профилактике семейного неблагополучия и социального сиротства, содействие восстановлению утраченных детско-родительских отношений;</t>
  </si>
  <si>
    <t>Обеспечение охраны и укрепления здоровья обучающихся;</t>
  </si>
  <si>
    <t>Создание в Центре благоприятных условий, приближенных к домашним, способствующих умственному, эмоциональному и физическому развитию детей;</t>
  </si>
  <si>
    <t>Содержание и воспитание детей;</t>
  </si>
  <si>
    <t>Адаптация и социализация воспитанников и выпускников Центра, подготовка их к самостоятельной жизни и профессиональной деятельности;</t>
  </si>
  <si>
    <t>Предоставление временного проживания выпускникам, оказавшимся в трудной жизненной ситуации, на условиях самообслуживания.</t>
  </si>
  <si>
    <t>Содержание, воспитание, защита прав и законных интересов детей-сирот и детей, оставшихся без попечения родителей, находящихся на полном государственном обеспечении</t>
  </si>
  <si>
    <t>Оказание гражданам бесплатной юридической помощи в соответствии с действующим законодательством в пределах своей компетенции.</t>
  </si>
  <si>
    <t>Консультирование граждан по вопросам семейного устройства и защиты прав детей-сирот;</t>
  </si>
  <si>
    <t>Психолого-педагогическая подготовка детей-сирот к передаче на воспитание в семью;</t>
  </si>
  <si>
    <t>Подбор для детей-сирот совместимой с ними семьи и представление органу опеки и попечительства необходимой информации для рассмотрения вопроса о помещении ребенка из числа детей-сирот в указанную семью;</t>
  </si>
  <si>
    <t>Осуществление мероприятий по выявлению детей, оставшихся без попечения родителей, совместно с органами и учреждениями образования, здравоохранения, внутренних дел и иных организаций;</t>
  </si>
  <si>
    <t>Профилактическая и коррекционно-реабилитационная работа с родителями, ограниченными в родительских правах, лишенных родительских прав по обеспечению возможности формирования либо восстановления позитивных отношений между родителями и детьми, восстановления родителей в родительских правах и возвращения им детей;</t>
  </si>
  <si>
    <t>Социальная поддержка, содержание и воспитание детей;</t>
  </si>
  <si>
    <t>Реабилитация детей-сирот, отобранных у родителей, возвращенных из замещающих семей;</t>
  </si>
  <si>
    <t>Оказание комплексной психолого-медико-педагогической, социальной и правовой помощи воспитанникам;</t>
  </si>
  <si>
    <t>Обеспечение охраны здоровья детей и их оздоровления, пропаганда здорового образа жизни;</t>
  </si>
  <si>
    <t>Профилактика правонарушений и антиобщественных действий детей, выявление и устранение причин и условий, способствующих этому;</t>
  </si>
  <si>
    <t>Организация медицинского обслуживания и обучения воспитанников, выпускников, содействие их профессиональной ориентации и получения ими специальности;</t>
  </si>
  <si>
    <t>Создание благоприятных условий для разностороннего развития детей путем удовлетворения их потребностей в получении дополнительного образования соответствующего профиля;</t>
  </si>
  <si>
    <t>Социальное (постинтернатное) сопровождение детей и лиц из числа детей-сирот: оказание консультативной, психологической, педагогической, юридической, социальной и иной помощи лицам из числа детей, завершивших пребывание в Центре, в соответствии с законодательством Российской Федерации и законодательством Мурманской области;</t>
  </si>
  <si>
    <t>Предоставление временного проживания выпускникам;</t>
  </si>
  <si>
    <t>Разработка и реализация индивидуальных программ социальной (постинтернатной) адаптации выпускников, направленных на преодоление трудной жизненной ситуации;</t>
  </si>
  <si>
    <t>Участие в работе по профессиональной ориентации и устройстве на работу выпускников;</t>
  </si>
  <si>
    <t>Содействие в обеспечении защиты прав и законных интересов выпускников;</t>
  </si>
  <si>
    <t>Привлечение государственных, муниципальных и негосударственных органов и организаций, а также общественных и религиозных организаций и объединений к решению вопросов социальной (постинтернатной) адаптации выпускников;</t>
  </si>
  <si>
    <t>Взаимодействие с гражданами и организациями в решении вопросов защиты прав детей, лиц из числа детей-сирот;</t>
  </si>
  <si>
    <t>за 2014г. 
отчетный финансовый год</t>
  </si>
  <si>
    <t>за 2015г. 
текущий финансовый год</t>
  </si>
  <si>
    <t>И.о. руководителя учреждения</t>
  </si>
  <si>
    <t>О.В. Привалова</t>
  </si>
  <si>
    <t>Л.М. Чернецкая</t>
  </si>
  <si>
    <t>804 0702 0330200050 611</t>
  </si>
  <si>
    <t>начисления на выплаты по оплате труда</t>
  </si>
  <si>
    <t>804 0707 0220320110 612</t>
  </si>
  <si>
    <t>пособия по социальной помощи населению</t>
  </si>
  <si>
    <t>прочие выплаты</t>
  </si>
  <si>
    <t>804 0709 0240213060 612</t>
  </si>
  <si>
    <t>педагогических работников</t>
  </si>
  <si>
    <t>средний медицинский персонал</t>
  </si>
  <si>
    <t>Содержание детей обучающиеся с ограниченными возможностями 14 чел.</t>
  </si>
  <si>
    <t>Содержание детей за исключением обучающиеся с ограниченными возможностями 31 чел.</t>
  </si>
  <si>
    <t>Предоставление консультационных и методических услуг 50 чел.</t>
  </si>
  <si>
    <t>января</t>
  </si>
  <si>
    <t>11</t>
  </si>
  <si>
    <t>на "11" января 2016 г.</t>
  </si>
  <si>
    <t>на "__11_" _январь_2016_г.</t>
  </si>
  <si>
    <r>
      <t>на "11"</t>
    </r>
    <r>
      <rPr>
        <b/>
        <u/>
        <sz val="12"/>
        <color theme="1"/>
        <rFont val="Times New Roman"/>
        <family val="1"/>
        <charset val="204"/>
      </rPr>
      <t xml:space="preserve"> января 2</t>
    </r>
    <r>
      <rPr>
        <b/>
        <sz val="12"/>
        <color theme="1"/>
        <rFont val="Times New Roman"/>
        <family val="1"/>
        <charset val="204"/>
      </rPr>
      <t>016г.</t>
    </r>
  </si>
  <si>
    <t>на "11"января 2016 г.</t>
  </si>
  <si>
    <t>на "_11_" января_2016_г.</t>
  </si>
  <si>
    <t xml:space="preserve">  47401000000   </t>
  </si>
  <si>
    <t>Щ</t>
  </si>
  <si>
    <t>1</t>
  </si>
  <si>
    <t>4</t>
  </si>
  <si>
    <t>9</t>
  </si>
  <si>
    <t>1.2.2. Стоимость иного движимого имущества, приобретенного государственным учреждением за счет доходов, полученных за счет бюджетных средств</t>
  </si>
  <si>
    <t>11.01.2016г.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</si>
</sst>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/>
    <xf numFmtId="0" fontId="4" fillId="0" borderId="0" xfId="1" applyFont="1" applyAlignment="1">
      <alignment vertical="center"/>
    </xf>
    <xf numFmtId="0" fontId="7" fillId="0" borderId="0" xfId="0" applyFont="1"/>
    <xf numFmtId="0" fontId="9" fillId="0" borderId="0" xfId="1" applyFont="1"/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1" applyFont="1"/>
    <xf numFmtId="0" fontId="7" fillId="0" borderId="0" xfId="1" applyFont="1" applyFill="1"/>
    <xf numFmtId="0" fontId="6" fillId="0" borderId="3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 wrapText="1" indent="2"/>
    </xf>
    <xf numFmtId="0" fontId="7" fillId="0" borderId="7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 wrapText="1" indent="3"/>
    </xf>
    <xf numFmtId="0" fontId="7" fillId="0" borderId="8" xfId="1" applyFont="1" applyFill="1" applyBorder="1" applyAlignment="1">
      <alignment horizontal="left" wrapText="1" indent="4"/>
    </xf>
    <xf numFmtId="0" fontId="7" fillId="0" borderId="8" xfId="1" applyFont="1" applyFill="1" applyBorder="1" applyAlignment="1">
      <alignment horizontal="left" wrapText="1"/>
    </xf>
    <xf numFmtId="49" fontId="7" fillId="0" borderId="0" xfId="1" applyNumberFormat="1" applyFont="1" applyBorder="1" applyAlignment="1">
      <alignment horizontal="left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49" fontId="7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vertical="top" wrapText="1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justify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/>
    </xf>
    <xf numFmtId="0" fontId="7" fillId="0" borderId="0" xfId="1" applyFont="1"/>
    <xf numFmtId="0" fontId="13" fillId="0" borderId="0" xfId="0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3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7" fillId="3" borderId="0" xfId="1" applyFont="1" applyFill="1" applyAlignment="1">
      <alignment horizontal="left"/>
    </xf>
    <xf numFmtId="0" fontId="14" fillId="3" borderId="0" xfId="0" applyFont="1" applyFill="1"/>
    <xf numFmtId="0" fontId="7" fillId="3" borderId="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vertical="top"/>
    </xf>
    <xf numFmtId="0" fontId="7" fillId="3" borderId="2" xfId="1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2"/>
    </xf>
    <xf numFmtId="4" fontId="14" fillId="3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49" fontId="7" fillId="0" borderId="5" xfId="1" applyNumberFormat="1" applyFont="1" applyFill="1" applyBorder="1" applyAlignment="1">
      <alignment horizontal="left" vertical="top" wrapText="1"/>
    </xf>
    <xf numFmtId="49" fontId="7" fillId="0" borderId="2" xfId="1" applyNumberFormat="1" applyFont="1" applyFill="1" applyBorder="1" applyAlignment="1">
      <alignment horizontal="left" vertical="top" wrapText="1"/>
    </xf>
    <xf numFmtId="49" fontId="7" fillId="0" borderId="8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 vertical="top"/>
    </xf>
    <xf numFmtId="49" fontId="7" fillId="0" borderId="5" xfId="1" applyNumberFormat="1" applyFont="1" applyFill="1" applyBorder="1" applyAlignment="1">
      <alignment horizontal="center" vertical="top"/>
    </xf>
    <xf numFmtId="49" fontId="7" fillId="0" borderId="4" xfId="1" applyNumberFormat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left" vertical="top" wrapText="1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left"/>
    </xf>
    <xf numFmtId="49" fontId="7" fillId="0" borderId="2" xfId="1" applyNumberFormat="1" applyFont="1" applyFill="1" applyBorder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0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2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top" wrapText="1" indent="3"/>
    </xf>
    <xf numFmtId="0" fontId="7" fillId="0" borderId="9" xfId="1" applyFont="1" applyFill="1" applyBorder="1" applyAlignment="1">
      <alignment horizontal="left" vertical="top" wrapText="1" indent="3"/>
    </xf>
    <xf numFmtId="0" fontId="7" fillId="0" borderId="5" xfId="1" applyFont="1" applyFill="1" applyBorder="1" applyAlignment="1">
      <alignment horizontal="left" vertical="top" wrapText="1" indent="2"/>
    </xf>
    <xf numFmtId="0" fontId="7" fillId="0" borderId="4" xfId="1" applyFont="1" applyFill="1" applyBorder="1" applyAlignment="1">
      <alignment horizontal="left" vertical="top" wrapText="1" indent="2"/>
    </xf>
    <xf numFmtId="0" fontId="7" fillId="0" borderId="5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top" wrapText="1" indent="2"/>
    </xf>
    <xf numFmtId="0" fontId="7" fillId="0" borderId="9" xfId="1" applyFont="1" applyFill="1" applyBorder="1" applyAlignment="1">
      <alignment horizontal="left" vertical="top" wrapText="1" indent="2"/>
    </xf>
    <xf numFmtId="0" fontId="7" fillId="0" borderId="12" xfId="1" applyFont="1" applyFill="1" applyBorder="1" applyAlignment="1">
      <alignment horizontal="left" vertical="top" wrapText="1"/>
    </xf>
    <xf numFmtId="0" fontId="7" fillId="0" borderId="11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horizontal="left" vertical="top" wrapText="1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2" fillId="0" borderId="2" xfId="1" applyFont="1" applyFill="1" applyBorder="1" applyAlignment="1">
      <alignment horizontal="left" vertical="top" wrapText="1"/>
    </xf>
    <xf numFmtId="0" fontId="12" fillId="0" borderId="9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4" fontId="12" fillId="0" borderId="7" xfId="1" applyNumberFormat="1" applyFont="1" applyFill="1" applyBorder="1" applyAlignment="1">
      <alignment horizontal="center" vertical="center"/>
    </xf>
    <xf numFmtId="4" fontId="12" fillId="0" borderId="12" xfId="1" applyNumberFormat="1" applyFont="1" applyFill="1" applyBorder="1" applyAlignment="1">
      <alignment horizontal="center" vertical="center"/>
    </xf>
    <xf numFmtId="4" fontId="12" fillId="0" borderId="11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4" fontId="6" fillId="3" borderId="5" xfId="1" applyNumberFormat="1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9"/>
  <sheetViews>
    <sheetView view="pageBreakPreview" zoomScaleNormal="100" workbookViewId="0">
      <selection activeCell="CO13" sqref="CO13:DD13"/>
    </sheetView>
  </sheetViews>
  <sheetFormatPr defaultColWidth="0.88671875" defaultRowHeight="13.2" x14ac:dyDescent="0.25"/>
  <cols>
    <col min="1" max="53" width="0.88671875" style="4"/>
    <col min="54" max="54" width="0.5546875" style="4" customWidth="1"/>
    <col min="55" max="55" width="0.88671875" style="4" hidden="1" customWidth="1"/>
    <col min="56" max="56" width="2.5546875" style="4" customWidth="1"/>
    <col min="57" max="75" width="0.88671875" style="4"/>
    <col min="76" max="76" width="6.44140625" style="4" customWidth="1"/>
    <col min="77" max="90" width="0.88671875" style="4"/>
    <col min="91" max="91" width="1.6640625" style="4" customWidth="1"/>
    <col min="92" max="100" width="0.88671875" style="4"/>
    <col min="101" max="101" width="0.88671875" style="4" customWidth="1"/>
    <col min="102" max="107" width="0.88671875" style="4"/>
    <col min="108" max="108" width="1.109375" style="4" customWidth="1"/>
    <col min="109" max="126" width="0.88671875" style="4"/>
    <col min="127" max="127" width="36.88671875" style="4" customWidth="1"/>
    <col min="128" max="16384" width="0.88671875" style="4"/>
  </cols>
  <sheetData>
    <row r="1" spans="1:127" ht="15.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138" t="s">
        <v>30</v>
      </c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W1" s="3"/>
    </row>
    <row r="2" spans="1:127" ht="33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139" t="s">
        <v>204</v>
      </c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W2" s="3"/>
    </row>
    <row r="3" spans="1:127" s="5" customFormat="1" ht="33.7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140" t="s">
        <v>46</v>
      </c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W3" s="3"/>
    </row>
    <row r="4" spans="1:127" ht="22.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6"/>
      <c r="BZ4" s="141" t="s">
        <v>205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W4" s="3"/>
    </row>
    <row r="5" spans="1:127" s="5" customFormat="1" ht="21.7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137" t="s">
        <v>31</v>
      </c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6"/>
      <c r="BZ5" s="137" t="s">
        <v>39</v>
      </c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spans="1:127" ht="15.6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17"/>
      <c r="BF6" s="17"/>
      <c r="BG6" s="17"/>
      <c r="BH6" s="17"/>
      <c r="BI6" s="17"/>
      <c r="BJ6" s="17"/>
      <c r="BK6" s="17"/>
      <c r="BL6" s="17"/>
      <c r="BM6" s="17"/>
      <c r="BN6" s="130" t="s">
        <v>47</v>
      </c>
      <c r="BO6" s="130"/>
      <c r="BP6" s="112" t="s">
        <v>263</v>
      </c>
      <c r="BQ6" s="112"/>
      <c r="BR6" s="112"/>
      <c r="BS6" s="112"/>
      <c r="BT6" s="131" t="s">
        <v>47</v>
      </c>
      <c r="BU6" s="131"/>
      <c r="BV6" s="112" t="s">
        <v>262</v>
      </c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32">
        <v>20</v>
      </c>
      <c r="CL6" s="132"/>
      <c r="CM6" s="132"/>
      <c r="CN6" s="129" t="s">
        <v>206</v>
      </c>
      <c r="CO6" s="129"/>
      <c r="CP6" s="129"/>
      <c r="CQ6" s="129"/>
      <c r="CR6" s="6" t="s">
        <v>48</v>
      </c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27" ht="15.6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27"/>
      <c r="CZ7" s="6"/>
      <c r="DA7" s="6"/>
      <c r="DB7" s="6"/>
      <c r="DC7" s="6"/>
      <c r="DD7" s="6"/>
    </row>
    <row r="8" spans="1:127" s="6" customFormat="1" ht="15.6" x14ac:dyDescent="0.3">
      <c r="A8" s="133" t="s">
        <v>49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</row>
    <row r="9" spans="1:127" s="9" customFormat="1" ht="15.6" x14ac:dyDescent="0.3">
      <c r="A9" s="135" t="s">
        <v>212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1:127" ht="17.2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134" t="s">
        <v>40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1:127" ht="13.5" customHeigh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28"/>
      <c r="CE11" s="28"/>
      <c r="CF11" s="28"/>
      <c r="CG11" s="28"/>
      <c r="CH11" s="28"/>
      <c r="CI11" s="28"/>
      <c r="CJ11" s="28"/>
      <c r="CK11" s="28"/>
      <c r="CL11" s="28"/>
      <c r="CM11" s="29" t="s">
        <v>33</v>
      </c>
      <c r="CN11" s="28"/>
      <c r="CO11" s="123" t="s">
        <v>32</v>
      </c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5"/>
    </row>
    <row r="12" spans="1:127" ht="13.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30"/>
      <c r="AM12" s="31" t="s">
        <v>47</v>
      </c>
      <c r="AN12" s="126" t="s">
        <v>263</v>
      </c>
      <c r="AO12" s="126"/>
      <c r="AP12" s="126"/>
      <c r="AQ12" s="126"/>
      <c r="AR12" s="30" t="s">
        <v>47</v>
      </c>
      <c r="AS12" s="30"/>
      <c r="AT12" s="17"/>
      <c r="AU12" s="126" t="s">
        <v>262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7">
        <v>20</v>
      </c>
      <c r="BK12" s="127"/>
      <c r="BL12" s="127"/>
      <c r="BM12" s="127"/>
      <c r="BN12" s="128" t="s">
        <v>206</v>
      </c>
      <c r="BO12" s="128"/>
      <c r="BP12" s="128"/>
      <c r="BQ12" s="30" t="s">
        <v>48</v>
      </c>
      <c r="BR12" s="30"/>
      <c r="BS12" s="30"/>
      <c r="BT12" s="17"/>
      <c r="BU12" s="17"/>
      <c r="BV12" s="17"/>
      <c r="BW12" s="17"/>
      <c r="BX12" s="17"/>
      <c r="BY12" s="32"/>
      <c r="BZ12" s="17"/>
      <c r="CA12" s="17"/>
      <c r="CB12" s="17"/>
      <c r="CC12" s="17"/>
      <c r="CD12" s="107" t="s">
        <v>34</v>
      </c>
      <c r="CE12" s="107"/>
      <c r="CF12" s="107"/>
      <c r="CG12" s="107"/>
      <c r="CH12" s="107"/>
      <c r="CI12" s="107"/>
      <c r="CJ12" s="107"/>
      <c r="CK12" s="107"/>
      <c r="CL12" s="107"/>
      <c r="CM12" s="107"/>
      <c r="CN12" s="108"/>
      <c r="CO12" s="123" t="s">
        <v>275</v>
      </c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5"/>
    </row>
    <row r="13" spans="1:127" ht="13.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32"/>
      <c r="BZ13" s="32"/>
      <c r="CA13" s="17"/>
      <c r="CB13" s="17"/>
      <c r="CC13" s="17"/>
      <c r="CD13" s="28"/>
      <c r="CE13" s="28"/>
      <c r="CF13" s="28"/>
      <c r="CG13" s="28"/>
      <c r="CH13" s="28"/>
      <c r="CI13" s="28"/>
      <c r="CJ13" s="28"/>
      <c r="CK13" s="28"/>
      <c r="CL13" s="28"/>
      <c r="CM13" s="29"/>
      <c r="CN13" s="28"/>
      <c r="CO13" s="123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27" ht="13.5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32"/>
      <c r="BZ14" s="32"/>
      <c r="CA14" s="17"/>
      <c r="CB14" s="17"/>
      <c r="CC14" s="17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8"/>
      <c r="CO14" s="123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5"/>
    </row>
    <row r="15" spans="1:127" ht="22.5" customHeight="1" x14ac:dyDescent="0.3">
      <c r="A15" s="33" t="s">
        <v>50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36" t="s">
        <v>214</v>
      </c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7"/>
      <c r="CA15" s="17"/>
      <c r="CB15" s="107" t="s">
        <v>35</v>
      </c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123" t="s">
        <v>215</v>
      </c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5"/>
    </row>
    <row r="16" spans="1:127" ht="71.25" customHeight="1" x14ac:dyDescent="0.3">
      <c r="A16" s="3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32"/>
      <c r="CA16" s="17"/>
      <c r="CB16" s="107" t="s">
        <v>41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123" t="s">
        <v>216</v>
      </c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9" ht="17.25" customHeight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32"/>
      <c r="BZ17" s="32"/>
      <c r="CA17" s="17"/>
      <c r="CB17" s="107" t="s">
        <v>42</v>
      </c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111" t="s">
        <v>213</v>
      </c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3"/>
    </row>
    <row r="18" spans="1:109" ht="19.5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32"/>
      <c r="BZ18" s="32"/>
      <c r="CA18" s="17"/>
      <c r="CB18" s="107" t="s">
        <v>43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111" t="s">
        <v>269</v>
      </c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9" s="8" customFormat="1" ht="20.25" customHeight="1" x14ac:dyDescent="0.3">
      <c r="A19" s="34" t="s">
        <v>51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107" t="s">
        <v>37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114" t="s">
        <v>52</v>
      </c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9" ht="54.75" customHeight="1" x14ac:dyDescent="0.3">
      <c r="A20" s="105" t="s">
        <v>53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17" t="s">
        <v>208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35"/>
      <c r="CA20" s="35"/>
      <c r="CB20" s="121" t="s">
        <v>36</v>
      </c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2"/>
      <c r="CO20" s="118" t="s">
        <v>207</v>
      </c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09" ht="12.75" customHeight="1" x14ac:dyDescent="0.3">
      <c r="A21" s="3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7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8"/>
      <c r="CP21" s="38"/>
      <c r="CQ21" s="38"/>
      <c r="CR21" s="38"/>
      <c r="CS21" s="38"/>
      <c r="CT21" s="38"/>
      <c r="CU21" s="38"/>
      <c r="CV21" s="38"/>
      <c r="CW21" s="17"/>
      <c r="CX21" s="17"/>
      <c r="CY21" s="17"/>
      <c r="CZ21" s="17"/>
      <c r="DA21" s="17"/>
      <c r="DB21" s="17"/>
      <c r="DC21" s="17"/>
      <c r="DD21" s="17"/>
    </row>
    <row r="22" spans="1:109" ht="36.75" customHeight="1" x14ac:dyDescent="0.25">
      <c r="A22" s="105" t="s">
        <v>157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10" t="s">
        <v>217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</row>
    <row r="23" spans="1:109" ht="36.75" customHeight="1" x14ac:dyDescent="0.25">
      <c r="A23" s="105" t="s">
        <v>158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9" t="s">
        <v>217</v>
      </c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</row>
    <row r="24" spans="1:109" ht="6" customHeight="1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1:109" ht="36.75" customHeight="1" x14ac:dyDescent="0.25">
      <c r="A25" s="105" t="s">
        <v>54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41"/>
      <c r="BX25" s="41"/>
      <c r="BY25" s="102" t="s">
        <v>270</v>
      </c>
      <c r="BZ25" s="102"/>
      <c r="CA25" s="102"/>
      <c r="CB25" s="102"/>
      <c r="CC25" s="102" t="s">
        <v>271</v>
      </c>
      <c r="CD25" s="102"/>
      <c r="CE25" s="102"/>
      <c r="CF25" s="102"/>
      <c r="CG25" s="102" t="s">
        <v>272</v>
      </c>
      <c r="CH25" s="102"/>
      <c r="CI25" s="102"/>
      <c r="CJ25" s="102"/>
      <c r="CK25" s="102" t="s">
        <v>273</v>
      </c>
      <c r="CL25" s="102"/>
      <c r="CM25" s="102"/>
      <c r="CN25" s="102"/>
      <c r="CO25" s="102" t="s">
        <v>271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9" ht="1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spans="1:109" s="7" customFormat="1" ht="15" customHeight="1" x14ac:dyDescent="0.25">
      <c r="A27" s="103" t="s">
        <v>161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9" s="7" customFormat="1" ht="15" customHeigh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</row>
    <row r="29" spans="1:109" ht="18.75" customHeight="1" x14ac:dyDescent="0.3">
      <c r="A29" s="106" t="s">
        <v>159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60"/>
    </row>
    <row r="30" spans="1:109" ht="21.75" customHeight="1" x14ac:dyDescent="0.3">
      <c r="A30" s="104" t="s">
        <v>218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62"/>
    </row>
    <row r="31" spans="1:109" s="16" customFormat="1" ht="36" customHeight="1" x14ac:dyDescent="0.3">
      <c r="A31" s="104" t="s">
        <v>219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62"/>
    </row>
    <row r="32" spans="1:109" s="16" customFormat="1" ht="19.5" customHeight="1" x14ac:dyDescent="0.3">
      <c r="A32" s="104" t="s">
        <v>220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62"/>
    </row>
    <row r="33" spans="1:109" s="16" customFormat="1" ht="39" customHeight="1" x14ac:dyDescent="0.3">
      <c r="A33" s="104" t="s">
        <v>221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62"/>
    </row>
    <row r="34" spans="1:109" s="16" customFormat="1" ht="21" customHeight="1" x14ac:dyDescent="0.3">
      <c r="A34" s="104" t="s">
        <v>222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62"/>
    </row>
    <row r="35" spans="1:109" s="16" customFormat="1" ht="37.5" customHeight="1" x14ac:dyDescent="0.3">
      <c r="A35" s="104" t="s">
        <v>223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62"/>
    </row>
    <row r="36" spans="1:109" s="16" customFormat="1" ht="34.5" customHeight="1" x14ac:dyDescent="0.25">
      <c r="A36" s="104" t="s">
        <v>224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</row>
    <row r="37" spans="1:109" ht="21" customHeight="1" x14ac:dyDescent="0.3">
      <c r="A37" s="106" t="s">
        <v>160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60"/>
    </row>
    <row r="38" spans="1:109" ht="21" customHeight="1" x14ac:dyDescent="0.3">
      <c r="A38" s="105" t="s">
        <v>227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63"/>
    </row>
    <row r="39" spans="1:109" s="16" customFormat="1" ht="21" customHeight="1" x14ac:dyDescent="0.25">
      <c r="A39" s="105" t="s">
        <v>228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</row>
    <row r="40" spans="1:109" s="16" customFormat="1" ht="50.25" customHeight="1" x14ac:dyDescent="0.3">
      <c r="A40" s="105" t="s">
        <v>229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63"/>
    </row>
    <row r="41" spans="1:109" s="16" customFormat="1" ht="38.25" customHeight="1" x14ac:dyDescent="0.3">
      <c r="A41" s="105" t="s">
        <v>230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63"/>
    </row>
    <row r="42" spans="1:109" s="16" customFormat="1" ht="65.25" customHeight="1" x14ac:dyDescent="0.3">
      <c r="A42" s="105" t="s">
        <v>231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63"/>
    </row>
    <row r="43" spans="1:109" s="16" customFormat="1" ht="22.5" customHeight="1" x14ac:dyDescent="0.3">
      <c r="A43" s="105" t="s">
        <v>232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63"/>
    </row>
    <row r="44" spans="1:109" s="16" customFormat="1" ht="23.25" customHeight="1" x14ac:dyDescent="0.3">
      <c r="A44" s="105" t="s">
        <v>233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63"/>
    </row>
    <row r="45" spans="1:109" s="16" customFormat="1" ht="36" customHeight="1" x14ac:dyDescent="0.3">
      <c r="A45" s="105" t="s">
        <v>234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63"/>
    </row>
    <row r="46" spans="1:109" s="16" customFormat="1" ht="20.25" customHeight="1" x14ac:dyDescent="0.3">
      <c r="A46" s="105" t="s">
        <v>235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63"/>
    </row>
    <row r="47" spans="1:109" s="16" customFormat="1" ht="38.25" customHeight="1" x14ac:dyDescent="0.3">
      <c r="A47" s="105" t="s">
        <v>236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63"/>
    </row>
    <row r="48" spans="1:109" s="16" customFormat="1" ht="38.25" customHeight="1" x14ac:dyDescent="0.3">
      <c r="A48" s="105" t="s">
        <v>237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63"/>
    </row>
    <row r="49" spans="1:109" s="16" customFormat="1" ht="38.25" customHeight="1" x14ac:dyDescent="0.3">
      <c r="A49" s="105" t="s">
        <v>238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63"/>
    </row>
    <row r="50" spans="1:109" s="16" customFormat="1" ht="69" customHeight="1" x14ac:dyDescent="0.3">
      <c r="A50" s="105" t="s">
        <v>239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63"/>
    </row>
    <row r="51" spans="1:109" s="16" customFormat="1" ht="23.25" customHeight="1" x14ac:dyDescent="0.3">
      <c r="A51" s="105" t="s">
        <v>240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63"/>
    </row>
    <row r="52" spans="1:109" s="16" customFormat="1" ht="38.25" customHeight="1" x14ac:dyDescent="0.3">
      <c r="A52" s="105" t="s">
        <v>241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63"/>
    </row>
    <row r="53" spans="1:109" s="16" customFormat="1" ht="24" customHeight="1" x14ac:dyDescent="0.3">
      <c r="A53" s="105" t="s">
        <v>242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63"/>
    </row>
    <row r="54" spans="1:109" s="16" customFormat="1" ht="18" customHeight="1" x14ac:dyDescent="0.3">
      <c r="A54" s="105" t="s">
        <v>243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63"/>
    </row>
    <row r="55" spans="1:109" s="16" customFormat="1" ht="51" customHeight="1" x14ac:dyDescent="0.25">
      <c r="A55" s="105" t="s">
        <v>244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</row>
    <row r="56" spans="1:109" s="16" customFormat="1" ht="38.25" customHeight="1" x14ac:dyDescent="0.3">
      <c r="A56" s="105" t="s">
        <v>245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63"/>
    </row>
    <row r="57" spans="1:109" s="16" customFormat="1" ht="38.25" customHeight="1" x14ac:dyDescent="0.3">
      <c r="A57" s="105" t="s">
        <v>226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63"/>
    </row>
    <row r="58" spans="1:109" ht="18.75" customHeight="1" x14ac:dyDescent="0.3">
      <c r="A58" s="58" t="s">
        <v>55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60"/>
    </row>
    <row r="59" spans="1:109" ht="34.5" customHeight="1" x14ac:dyDescent="0.3">
      <c r="A59" s="142" t="s">
        <v>225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60"/>
    </row>
  </sheetData>
  <mergeCells count="84">
    <mergeCell ref="A54:DD54"/>
    <mergeCell ref="A55:DE55"/>
    <mergeCell ref="A56:DD56"/>
    <mergeCell ref="A57:DD57"/>
    <mergeCell ref="A59:DD59"/>
    <mergeCell ref="A51:DD51"/>
    <mergeCell ref="A42:DD42"/>
    <mergeCell ref="A43:DD43"/>
    <mergeCell ref="A44:DD44"/>
    <mergeCell ref="A45:DD45"/>
    <mergeCell ref="A46:DD46"/>
    <mergeCell ref="A52:DD52"/>
    <mergeCell ref="A53:DD53"/>
    <mergeCell ref="A40:DD40"/>
    <mergeCell ref="A41:DD41"/>
    <mergeCell ref="A31:DD31"/>
    <mergeCell ref="A32:DD32"/>
    <mergeCell ref="A33:DD33"/>
    <mergeCell ref="A34:DD34"/>
    <mergeCell ref="A39:DE39"/>
    <mergeCell ref="A38:DD38"/>
    <mergeCell ref="A35:DD35"/>
    <mergeCell ref="A36:DE36"/>
    <mergeCell ref="A47:DD47"/>
    <mergeCell ref="A48:DD48"/>
    <mergeCell ref="A49:DD49"/>
    <mergeCell ref="A50:DD50"/>
    <mergeCell ref="BE5:BX5"/>
    <mergeCell ref="BZ5:DD5"/>
    <mergeCell ref="BE1:DD1"/>
    <mergeCell ref="BE2:DD2"/>
    <mergeCell ref="BE3:DD3"/>
    <mergeCell ref="BE4:BX4"/>
    <mergeCell ref="BZ4:DD4"/>
    <mergeCell ref="CB18:CN18"/>
    <mergeCell ref="A37:AX37"/>
    <mergeCell ref="CN6:CQ6"/>
    <mergeCell ref="CD12:CN12"/>
    <mergeCell ref="BN6:BO6"/>
    <mergeCell ref="BP6:BS6"/>
    <mergeCell ref="BT6:BU6"/>
    <mergeCell ref="BV6:CJ6"/>
    <mergeCell ref="CK6:CM6"/>
    <mergeCell ref="A8:DD8"/>
    <mergeCell ref="CO10:DD10"/>
    <mergeCell ref="A9:DD9"/>
    <mergeCell ref="CO13:DD13"/>
    <mergeCell ref="CO14:DD14"/>
    <mergeCell ref="AF15:BY16"/>
    <mergeCell ref="CO16:DD16"/>
    <mergeCell ref="CO11:DD11"/>
    <mergeCell ref="AN12:AQ12"/>
    <mergeCell ref="AU12:BI12"/>
    <mergeCell ref="BJ12:BM12"/>
    <mergeCell ref="BN12:BP12"/>
    <mergeCell ref="CO12:DD12"/>
    <mergeCell ref="CB17:CN17"/>
    <mergeCell ref="CB16:CN16"/>
    <mergeCell ref="CB15:CN15"/>
    <mergeCell ref="AO23:DD23"/>
    <mergeCell ref="A23:AN23"/>
    <mergeCell ref="A22:AN22"/>
    <mergeCell ref="AO22:DD22"/>
    <mergeCell ref="CO17:DD17"/>
    <mergeCell ref="CB19:CN19"/>
    <mergeCell ref="CO18:DD18"/>
    <mergeCell ref="CO19:DD19"/>
    <mergeCell ref="A20:AN20"/>
    <mergeCell ref="AO20:BY20"/>
    <mergeCell ref="CO20:DD20"/>
    <mergeCell ref="CB20:CN20"/>
    <mergeCell ref="CO15:DD15"/>
    <mergeCell ref="CK25:CN25"/>
    <mergeCell ref="CO25:CR25"/>
    <mergeCell ref="CS25:CV25"/>
    <mergeCell ref="A27:DD27"/>
    <mergeCell ref="A30:DD30"/>
    <mergeCell ref="BY25:CB25"/>
    <mergeCell ref="CC25:CF25"/>
    <mergeCell ref="CG25:CJ25"/>
    <mergeCell ref="DA25:DD25"/>
    <mergeCell ref="CW25:CZ25"/>
    <mergeCell ref="A25:BV25"/>
    <mergeCell ref="A29:AX29"/>
  </mergeCells>
  <pageMargins left="0.70866141732283472" right="0.27559055118110237" top="0.41" bottom="0.39370078740157483" header="0.19685039370078741" footer="0.19685039370078741"/>
  <pageSetup paperSize="9" scale="72" orientation="portrait" r:id="rId1"/>
  <headerFooter alignWithMargins="0"/>
  <rowBreaks count="1" manualBreakCount="1">
    <brk id="42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2"/>
  <sheetViews>
    <sheetView view="pageBreakPreview" topLeftCell="A47" zoomScaleNormal="100" workbookViewId="0">
      <selection activeCell="BU41" sqref="BU41:DD41"/>
    </sheetView>
  </sheetViews>
  <sheetFormatPr defaultColWidth="0.88671875" defaultRowHeight="13.2" x14ac:dyDescent="0.25"/>
  <cols>
    <col min="1" max="16384" width="0.88671875" style="4"/>
  </cols>
  <sheetData>
    <row r="1" spans="1:108" ht="16.5" customHeight="1" x14ac:dyDescent="0.25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</row>
    <row r="2" spans="1:108" ht="15.6" x14ac:dyDescent="0.3">
      <c r="A2" s="165" t="s">
        <v>163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</row>
    <row r="3" spans="1:108" ht="15.6" x14ac:dyDescent="0.3">
      <c r="A3" s="165" t="s">
        <v>264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6" x14ac:dyDescent="0.3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</row>
    <row r="5" spans="1:108" ht="3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ht="15" customHeight="1" x14ac:dyDescent="0.25">
      <c r="A6" s="168" t="s">
        <v>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70"/>
      <c r="BU6" s="168" t="s">
        <v>66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s="7" customFormat="1" ht="15" customHeight="1" x14ac:dyDescent="0.3">
      <c r="A7" s="18"/>
      <c r="B7" s="159" t="s">
        <v>61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71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3"/>
    </row>
    <row r="8" spans="1:108" s="10" customFormat="1" ht="15" customHeight="1" x14ac:dyDescent="0.3">
      <c r="A8" s="19"/>
      <c r="B8" s="166" t="s">
        <v>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7"/>
      <c r="BU8" s="175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7"/>
    </row>
    <row r="9" spans="1:108" ht="33" customHeight="1" x14ac:dyDescent="0.3">
      <c r="A9" s="20"/>
      <c r="B9" s="150" t="s">
        <v>60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1"/>
      <c r="BU9" s="152">
        <v>34921539.079999998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4"/>
    </row>
    <row r="10" spans="1:108" ht="15" customHeight="1" x14ac:dyDescent="0.3">
      <c r="A10" s="21"/>
      <c r="B10" s="155" t="s">
        <v>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6"/>
      <c r="BU10" s="152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4"/>
    </row>
    <row r="11" spans="1:108" ht="53.25" customHeight="1" x14ac:dyDescent="0.3">
      <c r="A11" s="20"/>
      <c r="B11" s="150" t="s">
        <v>62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1"/>
      <c r="BU11" s="152">
        <v>34921539.079999998</v>
      </c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4"/>
    </row>
    <row r="12" spans="1:108" ht="54" customHeight="1" x14ac:dyDescent="0.3">
      <c r="A12" s="20"/>
      <c r="B12" s="150" t="s">
        <v>63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1"/>
      <c r="BU12" s="143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</row>
    <row r="13" spans="1:108" ht="65.25" customHeight="1" x14ac:dyDescent="0.3">
      <c r="A13" s="20"/>
      <c r="B13" s="150" t="s">
        <v>64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1"/>
      <c r="BU13" s="143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42.75" customHeight="1" x14ac:dyDescent="0.3">
      <c r="A14" s="20"/>
      <c r="B14" s="150" t="s">
        <v>44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1"/>
      <c r="BU14" s="143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</row>
    <row r="15" spans="1:108" ht="23.25" customHeight="1" x14ac:dyDescent="0.3">
      <c r="A15" s="20"/>
      <c r="B15" s="150" t="s">
        <v>45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/>
      <c r="BU15" s="143">
        <v>1288558.8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</row>
    <row r="16" spans="1:108" ht="37.5" customHeight="1" x14ac:dyDescent="0.3">
      <c r="A16" s="20"/>
      <c r="B16" s="150" t="s">
        <v>59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1"/>
      <c r="BU16" s="143">
        <f>4648452.76+12702632.47</f>
        <v>17351085.23</v>
      </c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ht="18" customHeight="1" x14ac:dyDescent="0.3">
      <c r="A17" s="22"/>
      <c r="B17" s="155" t="s">
        <v>4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6"/>
      <c r="BU17" s="143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5"/>
    </row>
    <row r="18" spans="1:108" ht="39.75" customHeight="1" x14ac:dyDescent="0.3">
      <c r="A18" s="20"/>
      <c r="B18" s="150" t="s">
        <v>58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1"/>
      <c r="BU18" s="143">
        <v>4648452.76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</row>
    <row r="19" spans="1:108" ht="51.75" customHeight="1" x14ac:dyDescent="0.3">
      <c r="A19" s="20"/>
      <c r="B19" s="150" t="s">
        <v>274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1"/>
      <c r="BU19" s="143">
        <f>12702632.47-722938.92</f>
        <v>11979693.550000001</v>
      </c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5"/>
    </row>
    <row r="20" spans="1:108" ht="55.5" customHeight="1" x14ac:dyDescent="0.3">
      <c r="A20" s="20"/>
      <c r="B20" s="150" t="s">
        <v>65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1"/>
      <c r="BU20" s="143">
        <v>722938.92</v>
      </c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5"/>
    </row>
    <row r="21" spans="1:108" ht="54.75" customHeight="1" x14ac:dyDescent="0.3">
      <c r="A21" s="20"/>
      <c r="B21" s="150" t="s">
        <v>155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1"/>
      <c r="BU21" s="143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</row>
    <row r="22" spans="1:108" ht="22.5" customHeight="1" x14ac:dyDescent="0.3">
      <c r="A22" s="20"/>
      <c r="B22" s="150" t="s">
        <v>156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1"/>
      <c r="BU22" s="143">
        <v>871652.83</v>
      </c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5"/>
    </row>
    <row r="23" spans="1:108" s="7" customFormat="1" ht="15" customHeight="1" x14ac:dyDescent="0.3">
      <c r="A23" s="18"/>
      <c r="B23" s="159" t="s">
        <v>57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78">
        <f>BU25+BU31+BU41</f>
        <v>614969.93999999994</v>
      </c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/>
    </row>
    <row r="24" spans="1:108" ht="21" customHeight="1" x14ac:dyDescent="0.3">
      <c r="A24" s="21"/>
      <c r="B24" s="155" t="s">
        <v>8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6"/>
      <c r="BU24" s="143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ht="23.25" customHeight="1" x14ac:dyDescent="0.3">
      <c r="A25" s="20"/>
      <c r="B25" s="150" t="s">
        <v>69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1"/>
      <c r="BU25" s="143">
        <v>115844.43</v>
      </c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4.25" customHeight="1" x14ac:dyDescent="0.3">
      <c r="A26" s="21"/>
      <c r="B26" s="155" t="s">
        <v>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6"/>
      <c r="BU26" s="143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ht="21" customHeight="1" x14ac:dyDescent="0.3">
      <c r="A27" s="23"/>
      <c r="B27" s="157" t="s">
        <v>70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8"/>
      <c r="BU27" s="152">
        <v>115844.43</v>
      </c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4"/>
    </row>
    <row r="28" spans="1:108" ht="36.75" customHeight="1" x14ac:dyDescent="0.3">
      <c r="A28" s="23"/>
      <c r="B28" s="157" t="s">
        <v>71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8"/>
      <c r="BU28" s="152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4"/>
    </row>
    <row r="29" spans="1:108" ht="24" customHeight="1" x14ac:dyDescent="0.3">
      <c r="A29" s="23"/>
      <c r="B29" s="150" t="s">
        <v>72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1"/>
      <c r="BU29" s="152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4"/>
    </row>
    <row r="30" spans="1:108" ht="39.75" customHeight="1" x14ac:dyDescent="0.3">
      <c r="A30" s="23"/>
      <c r="B30" s="157" t="s">
        <v>77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8"/>
      <c r="BU30" s="152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4"/>
    </row>
    <row r="31" spans="1:108" ht="15" customHeight="1" x14ac:dyDescent="0.3">
      <c r="A31" s="23"/>
      <c r="B31" s="157" t="s">
        <v>73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2">
        <f>126128.18</f>
        <v>126128.18</v>
      </c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4"/>
    </row>
    <row r="32" spans="1:108" ht="15" customHeight="1" x14ac:dyDescent="0.3">
      <c r="A32" s="21"/>
      <c r="B32" s="155" t="s">
        <v>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6"/>
      <c r="BU32" s="143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5"/>
    </row>
    <row r="33" spans="1:108" ht="34.5" customHeight="1" x14ac:dyDescent="0.3">
      <c r="A33" s="20"/>
      <c r="B33" s="150" t="s">
        <v>74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1"/>
      <c r="BU33" s="152">
        <f>BU31</f>
        <v>126128.18</v>
      </c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4"/>
    </row>
    <row r="34" spans="1:108" ht="36.75" customHeight="1" x14ac:dyDescent="0.3">
      <c r="A34" s="20"/>
      <c r="B34" s="150" t="s">
        <v>75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1"/>
      <c r="BU34" s="143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5"/>
    </row>
    <row r="35" spans="1:108" ht="35.25" customHeight="1" x14ac:dyDescent="0.3">
      <c r="A35" s="20"/>
      <c r="B35" s="150" t="s">
        <v>76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1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5"/>
    </row>
    <row r="36" spans="1:108" s="7" customFormat="1" ht="15" customHeight="1" x14ac:dyDescent="0.3">
      <c r="A36" s="18"/>
      <c r="B36" s="159" t="s">
        <v>56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60"/>
      <c r="BU36" s="162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4"/>
    </row>
    <row r="37" spans="1:108" ht="15" customHeight="1" x14ac:dyDescent="0.3">
      <c r="A37" s="24"/>
      <c r="B37" s="117" t="s">
        <v>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61"/>
      <c r="BU37" s="143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5"/>
    </row>
    <row r="38" spans="1:108" ht="15" customHeight="1" x14ac:dyDescent="0.3">
      <c r="A38" s="20"/>
      <c r="B38" s="150" t="s">
        <v>78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1"/>
      <c r="BU38" s="143">
        <v>0</v>
      </c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5"/>
    </row>
    <row r="39" spans="1:108" ht="15" customHeight="1" x14ac:dyDescent="0.3">
      <c r="A39" s="20"/>
      <c r="B39" s="150" t="s">
        <v>79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1"/>
      <c r="BU39" s="143">
        <v>0</v>
      </c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5"/>
    </row>
    <row r="40" spans="1:108" ht="15" customHeight="1" x14ac:dyDescent="0.3">
      <c r="A40" s="21"/>
      <c r="B40" s="155" t="s">
        <v>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6"/>
      <c r="BU40" s="143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ht="37.5" customHeight="1" x14ac:dyDescent="0.3">
      <c r="A41" s="20"/>
      <c r="B41" s="150" t="s">
        <v>80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1"/>
      <c r="BU41" s="152">
        <f>BU44</f>
        <v>372997.32999999996</v>
      </c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4"/>
    </row>
    <row r="42" spans="1:108" ht="15" customHeight="1" x14ac:dyDescent="0.3">
      <c r="A42" s="25"/>
      <c r="B42" s="148" t="s">
        <v>4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9"/>
      <c r="BU42" s="152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4"/>
    </row>
    <row r="43" spans="1:108" ht="15" customHeight="1" x14ac:dyDescent="0.3">
      <c r="A43" s="20"/>
      <c r="B43" s="146" t="s">
        <v>82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7"/>
      <c r="BU43" s="143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5"/>
    </row>
    <row r="44" spans="1:108" ht="15" customHeight="1" x14ac:dyDescent="0.3">
      <c r="A44" s="20"/>
      <c r="B44" s="146" t="s">
        <v>83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7"/>
      <c r="BU44" s="143">
        <f>91430.09+281567.24</f>
        <v>372997.32999999996</v>
      </c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5"/>
    </row>
    <row r="45" spans="1:108" ht="15" customHeight="1" x14ac:dyDescent="0.3">
      <c r="A45" s="20"/>
      <c r="B45" s="146" t="s">
        <v>81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7"/>
      <c r="BU45" s="143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5"/>
    </row>
    <row r="46" spans="1:108" ht="15" customHeight="1" x14ac:dyDescent="0.3">
      <c r="A46" s="20"/>
      <c r="B46" s="146" t="s">
        <v>84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7"/>
      <c r="BU46" s="143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5"/>
    </row>
    <row r="47" spans="1:108" ht="15" customHeight="1" x14ac:dyDescent="0.3">
      <c r="A47" s="20"/>
      <c r="B47" s="146" t="s">
        <v>85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7"/>
      <c r="BU47" s="143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5"/>
    </row>
    <row r="48" spans="1:108" ht="15" customHeight="1" x14ac:dyDescent="0.3">
      <c r="A48" s="20"/>
      <c r="B48" s="146" t="s">
        <v>86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7"/>
      <c r="BU48" s="143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5"/>
    </row>
    <row r="49" spans="1:108" ht="51" customHeight="1" x14ac:dyDescent="0.3">
      <c r="A49" s="20"/>
      <c r="B49" s="150" t="s">
        <v>87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1"/>
      <c r="BU49" s="143">
        <v>0</v>
      </c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5"/>
    </row>
    <row r="50" spans="1:108" ht="15" customHeight="1" x14ac:dyDescent="0.3">
      <c r="A50" s="25"/>
      <c r="B50" s="148" t="s">
        <v>4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9"/>
      <c r="BU50" s="152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4"/>
    </row>
    <row r="51" spans="1:108" ht="15" customHeight="1" x14ac:dyDescent="0.3">
      <c r="A51" s="20"/>
      <c r="B51" s="146" t="s">
        <v>82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7"/>
      <c r="BU51" s="143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5"/>
    </row>
    <row r="52" spans="1:108" ht="15" customHeight="1" x14ac:dyDescent="0.3">
      <c r="A52" s="20"/>
      <c r="B52" s="146" t="s">
        <v>83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7"/>
      <c r="BU52" s="143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5"/>
    </row>
    <row r="53" spans="1:108" ht="15" customHeight="1" x14ac:dyDescent="0.3">
      <c r="A53" s="20"/>
      <c r="B53" s="146" t="s">
        <v>81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7"/>
      <c r="BU53" s="143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5"/>
    </row>
    <row r="54" spans="1:108" ht="15" customHeight="1" x14ac:dyDescent="0.3">
      <c r="A54" s="20"/>
      <c r="B54" s="146" t="s">
        <v>84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7"/>
      <c r="BU54" s="143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5"/>
    </row>
    <row r="55" spans="1:108" ht="15" customHeight="1" x14ac:dyDescent="0.3">
      <c r="A55" s="20"/>
      <c r="B55" s="146" t="s">
        <v>85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7"/>
      <c r="BU55" s="143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5"/>
    </row>
    <row r="56" spans="1:108" ht="15" customHeight="1" x14ac:dyDescent="0.3">
      <c r="A56" s="20"/>
      <c r="B56" s="146" t="s">
        <v>86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7"/>
      <c r="BU56" s="143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36" customHeight="1" x14ac:dyDescent="0.3">
      <c r="A57" s="20"/>
      <c r="B57" s="150" t="s">
        <v>88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1"/>
      <c r="BU57" s="143">
        <v>0</v>
      </c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" customHeight="1" x14ac:dyDescent="0.3">
      <c r="A58" s="25"/>
      <c r="B58" s="148" t="s">
        <v>4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9"/>
      <c r="BU58" s="152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4"/>
    </row>
    <row r="59" spans="1:108" ht="15" customHeight="1" x14ac:dyDescent="0.3">
      <c r="A59" s="20"/>
      <c r="B59" s="146" t="s">
        <v>82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7"/>
      <c r="BU59" s="143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5" customHeight="1" x14ac:dyDescent="0.3">
      <c r="A60" s="20"/>
      <c r="B60" s="146" t="s">
        <v>83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7"/>
      <c r="BU60" s="143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5"/>
    </row>
    <row r="61" spans="1:108" ht="15" customHeight="1" x14ac:dyDescent="0.3">
      <c r="A61" s="20"/>
      <c r="B61" s="146" t="s">
        <v>81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7"/>
      <c r="BU61" s="143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5"/>
    </row>
    <row r="62" spans="1:108" ht="15" customHeight="1" x14ac:dyDescent="0.3">
      <c r="A62" s="20"/>
      <c r="B62" s="146" t="s">
        <v>84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7"/>
      <c r="BU62" s="14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5"/>
    </row>
    <row r="63" spans="1:108" ht="15" customHeight="1" x14ac:dyDescent="0.3">
      <c r="A63" s="20"/>
      <c r="B63" s="146" t="s">
        <v>85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7"/>
      <c r="BU63" s="143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</row>
    <row r="64" spans="1:108" ht="15" customHeight="1" x14ac:dyDescent="0.3">
      <c r="A64" s="20"/>
      <c r="B64" s="146" t="s">
        <v>86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7"/>
      <c r="BU64" s="143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</row>
    <row r="65" spans="1:108" ht="15" customHeight="1" x14ac:dyDescent="0.3">
      <c r="A65" s="20"/>
      <c r="B65" s="150" t="s">
        <v>89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1"/>
      <c r="BU65" s="143">
        <v>0</v>
      </c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</row>
    <row r="66" spans="1:108" ht="15" customHeight="1" x14ac:dyDescent="0.3">
      <c r="A66" s="20"/>
      <c r="B66" s="148" t="s">
        <v>4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9"/>
      <c r="BU66" s="143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</row>
    <row r="67" spans="1:108" ht="15" customHeight="1" x14ac:dyDescent="0.3">
      <c r="A67" s="25"/>
      <c r="B67" s="146" t="s">
        <v>82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7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</row>
    <row r="68" spans="1:108" ht="15" customHeight="1" x14ac:dyDescent="0.3">
      <c r="A68" s="20"/>
      <c r="B68" s="146" t="s">
        <v>83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7"/>
      <c r="BU68" s="143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</row>
    <row r="69" spans="1:108" ht="15" customHeight="1" x14ac:dyDescent="0.3">
      <c r="A69" s="20"/>
      <c r="B69" s="146" t="s">
        <v>81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7"/>
      <c r="BU69" s="143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</row>
    <row r="70" spans="1:108" ht="14.25" customHeight="1" x14ac:dyDescent="0.3">
      <c r="A70" s="20"/>
      <c r="B70" s="146" t="s">
        <v>84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7"/>
      <c r="BU70" s="143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</row>
    <row r="71" spans="1:108" ht="15" customHeight="1" x14ac:dyDescent="0.3">
      <c r="A71" s="26"/>
      <c r="B71" s="146" t="s">
        <v>85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7"/>
      <c r="BU71" s="143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</row>
    <row r="72" spans="1:108" ht="15" customHeight="1" x14ac:dyDescent="0.3">
      <c r="A72" s="20"/>
      <c r="B72" s="146" t="s">
        <v>86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7"/>
      <c r="BU72" s="143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</row>
  </sheetData>
  <mergeCells count="138">
    <mergeCell ref="B69:BT69"/>
    <mergeCell ref="BU69:DD69"/>
    <mergeCell ref="B68:BT68"/>
    <mergeCell ref="B72:BT72"/>
    <mergeCell ref="BU72:DD72"/>
    <mergeCell ref="B70:BT70"/>
    <mergeCell ref="BU70:DD70"/>
    <mergeCell ref="BU71:DD71"/>
    <mergeCell ref="B71:BT71"/>
    <mergeCell ref="BU68:DD68"/>
    <mergeCell ref="BU33:DD33"/>
    <mergeCell ref="B34:BT34"/>
    <mergeCell ref="BU34:DD34"/>
    <mergeCell ref="BU8:DD8"/>
    <mergeCell ref="BU9:DD9"/>
    <mergeCell ref="BU10:DD10"/>
    <mergeCell ref="BU12:DD12"/>
    <mergeCell ref="BU22:DD22"/>
    <mergeCell ref="BU24:DD24"/>
    <mergeCell ref="BU16:DD16"/>
    <mergeCell ref="BU17:DD17"/>
    <mergeCell ref="BU23:DD23"/>
    <mergeCell ref="BU14:DD14"/>
    <mergeCell ref="B19:BT19"/>
    <mergeCell ref="B22:BT22"/>
    <mergeCell ref="B24:BT24"/>
    <mergeCell ref="BU30:DD30"/>
    <mergeCell ref="B13:BT13"/>
    <mergeCell ref="BU13:DD13"/>
    <mergeCell ref="B16:BT16"/>
    <mergeCell ref="BU19:DD19"/>
    <mergeCell ref="B20:BT20"/>
    <mergeCell ref="BU20:DD20"/>
    <mergeCell ref="B21:BT21"/>
    <mergeCell ref="B30:BT30"/>
    <mergeCell ref="BU21:DD21"/>
    <mergeCell ref="A3:DD3"/>
    <mergeCell ref="A4:DD4"/>
    <mergeCell ref="B25:BT25"/>
    <mergeCell ref="BU25:DD25"/>
    <mergeCell ref="B27:BT27"/>
    <mergeCell ref="B12:BT12"/>
    <mergeCell ref="B23:BT23"/>
    <mergeCell ref="B15:BT15"/>
    <mergeCell ref="BU15:DD15"/>
    <mergeCell ref="B18:BT18"/>
    <mergeCell ref="BU18:DD18"/>
    <mergeCell ref="B17:BT17"/>
    <mergeCell ref="B14:BT14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26:BT26"/>
    <mergeCell ref="BU26:DD26"/>
    <mergeCell ref="B32:BT32"/>
    <mergeCell ref="BU27:DD27"/>
    <mergeCell ref="B28:BT28"/>
    <mergeCell ref="BU28:DD28"/>
    <mergeCell ref="B29:BT29"/>
    <mergeCell ref="BU29:DD29"/>
    <mergeCell ref="BU32:DD32"/>
    <mergeCell ref="B36:BT36"/>
    <mergeCell ref="B37:BT37"/>
    <mergeCell ref="BU36:DD36"/>
    <mergeCell ref="BU37:DD37"/>
    <mergeCell ref="B31:BT31"/>
    <mergeCell ref="BU31:DD31"/>
    <mergeCell ref="B33:BT33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48:BT48"/>
    <mergeCell ref="BU48:DD48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A1:DD1"/>
    <mergeCell ref="B63:BT63"/>
    <mergeCell ref="BU63:DD63"/>
    <mergeCell ref="B64:BT64"/>
    <mergeCell ref="BU64:DD64"/>
    <mergeCell ref="B57:BT57"/>
    <mergeCell ref="BU57:DD57"/>
    <mergeCell ref="B58:BT58"/>
    <mergeCell ref="BU58:DD58"/>
    <mergeCell ref="B59:BT59"/>
    <mergeCell ref="BU59:DD59"/>
    <mergeCell ref="B53:BT53"/>
    <mergeCell ref="BU53:DD53"/>
    <mergeCell ref="B54:BT54"/>
    <mergeCell ref="B41:BT41"/>
    <mergeCell ref="BU41:DD41"/>
    <mergeCell ref="B49:BT49"/>
    <mergeCell ref="BU49:DD49"/>
    <mergeCell ref="B56:BT56"/>
    <mergeCell ref="BU56:DD56"/>
    <mergeCell ref="B42:BT42"/>
    <mergeCell ref="BU42:DD42"/>
    <mergeCell ref="B43:BT43"/>
    <mergeCell ref="BU43:DD43"/>
    <mergeCell ref="BU67:DD67"/>
    <mergeCell ref="B67:BT67"/>
    <mergeCell ref="BU66:DD66"/>
    <mergeCell ref="B66:BT66"/>
    <mergeCell ref="B60:BT60"/>
    <mergeCell ref="BU60:DD60"/>
    <mergeCell ref="B61:BT61"/>
    <mergeCell ref="BU61:DD61"/>
    <mergeCell ref="B62:BT62"/>
    <mergeCell ref="BU62:DD62"/>
    <mergeCell ref="B65:BT65"/>
    <mergeCell ref="BU65:DD65"/>
  </mergeCells>
  <pageMargins left="0.66" right="0.25" top="0.35" bottom="0.39370078740157483" header="0.19" footer="0.19685039370078741"/>
  <pageSetup paperSize="9" scale="94" orientation="portrait" horizontalDpi="300" verticalDpi="300" r:id="rId1"/>
  <headerFooter scaleWithDoc="0" alignWithMargins="0"/>
  <rowBreaks count="1" manualBreakCount="1">
    <brk id="29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16" zoomScaleNormal="100" zoomScaleSheetLayoutView="100" workbookViewId="0">
      <selection activeCell="F26" sqref="F26:J26"/>
    </sheetView>
  </sheetViews>
  <sheetFormatPr defaultColWidth="9.109375" defaultRowHeight="13.8" x14ac:dyDescent="0.3"/>
  <cols>
    <col min="1" max="1" width="42.109375" style="11" customWidth="1"/>
    <col min="2" max="2" width="7" style="11" customWidth="1"/>
    <col min="3" max="3" width="33.109375" style="11" customWidth="1"/>
    <col min="4" max="4" width="13.44140625" style="11" customWidth="1"/>
    <col min="5" max="5" width="17.33203125" style="11" customWidth="1"/>
    <col min="6" max="6" width="18.44140625" style="11" customWidth="1"/>
    <col min="7" max="7" width="20" style="11" customWidth="1"/>
    <col min="8" max="8" width="14.6640625" style="11" customWidth="1"/>
    <col min="9" max="9" width="14.109375" style="11" customWidth="1"/>
    <col min="10" max="11" width="13.44140625" style="11" customWidth="1"/>
    <col min="12" max="12" width="21.88671875" style="11" customWidth="1"/>
    <col min="13" max="16384" width="9.109375" style="11"/>
  </cols>
  <sheetData>
    <row r="1" spans="1:12" ht="20.25" customHeight="1" x14ac:dyDescent="0.3">
      <c r="A1" s="181" t="s">
        <v>164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8.75" customHeight="1" x14ac:dyDescent="0.3">
      <c r="A2" s="181" t="s">
        <v>265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3.7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21.75" customHeight="1" x14ac:dyDescent="0.3">
      <c r="A4" s="185" t="s">
        <v>0</v>
      </c>
      <c r="B4" s="185" t="s">
        <v>1</v>
      </c>
      <c r="C4" s="185" t="s">
        <v>186</v>
      </c>
      <c r="D4" s="189" t="s">
        <v>187</v>
      </c>
      <c r="E4" s="185" t="s">
        <v>2</v>
      </c>
      <c r="F4" s="185"/>
      <c r="G4" s="185"/>
      <c r="H4" s="185"/>
      <c r="I4" s="185"/>
      <c r="J4" s="185"/>
      <c r="K4" s="185"/>
    </row>
    <row r="5" spans="1:12" ht="15.6" x14ac:dyDescent="0.3">
      <c r="A5" s="185"/>
      <c r="B5" s="185"/>
      <c r="C5" s="185"/>
      <c r="D5" s="190"/>
      <c r="E5" s="186" t="s">
        <v>38</v>
      </c>
      <c r="F5" s="188" t="s">
        <v>4</v>
      </c>
      <c r="G5" s="188"/>
      <c r="H5" s="188"/>
      <c r="I5" s="188"/>
      <c r="J5" s="188"/>
      <c r="K5" s="188"/>
    </row>
    <row r="6" spans="1:12" ht="97.5" customHeight="1" x14ac:dyDescent="0.3">
      <c r="A6" s="185"/>
      <c r="B6" s="185"/>
      <c r="C6" s="185"/>
      <c r="D6" s="190"/>
      <c r="E6" s="186"/>
      <c r="F6" s="187" t="s">
        <v>98</v>
      </c>
      <c r="G6" s="187" t="s">
        <v>99</v>
      </c>
      <c r="H6" s="187" t="s">
        <v>100</v>
      </c>
      <c r="I6" s="187" t="s">
        <v>101</v>
      </c>
      <c r="J6" s="183" t="s">
        <v>102</v>
      </c>
      <c r="K6" s="184"/>
    </row>
    <row r="7" spans="1:12" ht="24.75" customHeight="1" x14ac:dyDescent="0.3">
      <c r="A7" s="185"/>
      <c r="B7" s="185"/>
      <c r="C7" s="185"/>
      <c r="D7" s="191"/>
      <c r="E7" s="186"/>
      <c r="F7" s="187"/>
      <c r="G7" s="187"/>
      <c r="H7" s="187"/>
      <c r="I7" s="187"/>
      <c r="J7" s="82" t="s">
        <v>3</v>
      </c>
      <c r="K7" s="83" t="s">
        <v>5</v>
      </c>
    </row>
    <row r="8" spans="1:12" ht="15.6" x14ac:dyDescent="0.3">
      <c r="A8" s="49">
        <v>1</v>
      </c>
      <c r="B8" s="49">
        <v>2</v>
      </c>
      <c r="C8" s="49">
        <v>3</v>
      </c>
      <c r="D8" s="49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</row>
    <row r="9" spans="1:12" ht="15.6" x14ac:dyDescent="0.3">
      <c r="A9" s="66" t="s">
        <v>6</v>
      </c>
      <c r="B9" s="56">
        <v>100</v>
      </c>
      <c r="C9" s="56" t="s">
        <v>7</v>
      </c>
      <c r="D9" s="56"/>
      <c r="E9" s="72">
        <f>F9+G9+J9</f>
        <v>46866309.259999998</v>
      </c>
      <c r="F9" s="72">
        <f>F12</f>
        <v>44003400</v>
      </c>
      <c r="G9" s="72">
        <f>G26</f>
        <v>2844500</v>
      </c>
      <c r="H9" s="72"/>
      <c r="I9" s="72"/>
      <c r="J9" s="72">
        <f>J12</f>
        <v>18409.260000000002</v>
      </c>
      <c r="K9" s="72"/>
    </row>
    <row r="10" spans="1:12" ht="14.25" customHeight="1" x14ac:dyDescent="0.3">
      <c r="A10" s="67" t="s">
        <v>4</v>
      </c>
      <c r="B10" s="49"/>
      <c r="C10" s="49"/>
      <c r="D10" s="49"/>
      <c r="E10" s="72"/>
      <c r="F10" s="72"/>
      <c r="G10" s="72"/>
      <c r="H10" s="57"/>
      <c r="I10" s="57"/>
      <c r="J10" s="72"/>
      <c r="K10" s="57"/>
    </row>
    <row r="11" spans="1:12" ht="15.6" x14ac:dyDescent="0.3">
      <c r="A11" s="50" t="s">
        <v>92</v>
      </c>
      <c r="B11" s="49">
        <v>110</v>
      </c>
      <c r="C11" s="49" t="s">
        <v>194</v>
      </c>
      <c r="D11" s="49">
        <v>120</v>
      </c>
      <c r="E11" s="57"/>
      <c r="F11" s="57" t="s">
        <v>7</v>
      </c>
      <c r="G11" s="57" t="s">
        <v>7</v>
      </c>
      <c r="H11" s="57" t="s">
        <v>7</v>
      </c>
      <c r="I11" s="57" t="s">
        <v>7</v>
      </c>
      <c r="J11" s="57"/>
      <c r="K11" s="57" t="s">
        <v>7</v>
      </c>
    </row>
    <row r="12" spans="1:12" ht="15.6" x14ac:dyDescent="0.3">
      <c r="A12" s="50" t="s">
        <v>93</v>
      </c>
      <c r="B12" s="49">
        <v>120</v>
      </c>
      <c r="C12" s="51" t="s">
        <v>251</v>
      </c>
      <c r="D12" s="49">
        <v>130</v>
      </c>
      <c r="E12" s="72">
        <f>F12</f>
        <v>44003400</v>
      </c>
      <c r="F12" s="72">
        <f>F28+F33+F39+F44</f>
        <v>44003400</v>
      </c>
      <c r="G12" s="57" t="s">
        <v>7</v>
      </c>
      <c r="H12" s="57" t="s">
        <v>7</v>
      </c>
      <c r="I12" s="57"/>
      <c r="J12" s="72">
        <f>J44-J63</f>
        <v>18409.260000000002</v>
      </c>
      <c r="K12" s="57"/>
    </row>
    <row r="13" spans="1:12" s="14" customFormat="1" ht="14.25" customHeight="1" x14ac:dyDescent="0.3">
      <c r="A13" s="74" t="s">
        <v>4</v>
      </c>
      <c r="B13" s="75"/>
      <c r="C13" s="75"/>
      <c r="D13" s="75"/>
      <c r="E13" s="84"/>
      <c r="F13" s="84"/>
      <c r="G13" s="84"/>
      <c r="H13" s="84"/>
      <c r="I13" s="84"/>
      <c r="J13" s="84"/>
      <c r="K13" s="84"/>
      <c r="L13" s="11"/>
    </row>
    <row r="14" spans="1:12" s="14" customFormat="1" ht="46.8" x14ac:dyDescent="0.3">
      <c r="A14" s="76" t="s">
        <v>259</v>
      </c>
      <c r="B14" s="77">
        <v>1201</v>
      </c>
      <c r="C14" s="49" t="s">
        <v>194</v>
      </c>
      <c r="D14" s="75"/>
      <c r="E14" s="84"/>
      <c r="F14" s="84"/>
      <c r="G14" s="84" t="s">
        <v>7</v>
      </c>
      <c r="H14" s="84" t="s">
        <v>7</v>
      </c>
      <c r="I14" s="84"/>
      <c r="J14" s="84"/>
      <c r="K14" s="84"/>
      <c r="L14" s="11"/>
    </row>
    <row r="15" spans="1:12" s="14" customFormat="1" ht="46.8" x14ac:dyDescent="0.3">
      <c r="A15" s="76" t="s">
        <v>260</v>
      </c>
      <c r="B15" s="77">
        <v>1202</v>
      </c>
      <c r="C15" s="49" t="s">
        <v>194</v>
      </c>
      <c r="D15" s="75"/>
      <c r="E15" s="84"/>
      <c r="F15" s="84"/>
      <c r="G15" s="84" t="s">
        <v>7</v>
      </c>
      <c r="H15" s="84" t="s">
        <v>7</v>
      </c>
      <c r="I15" s="84"/>
      <c r="J15" s="84"/>
      <c r="K15" s="84"/>
      <c r="L15" s="11"/>
    </row>
    <row r="16" spans="1:12" s="14" customFormat="1" ht="31.2" x14ac:dyDescent="0.3">
      <c r="A16" s="100" t="s">
        <v>261</v>
      </c>
      <c r="B16" s="77">
        <v>1203</v>
      </c>
      <c r="C16" s="49" t="s">
        <v>194</v>
      </c>
      <c r="D16" s="75"/>
      <c r="E16" s="84"/>
      <c r="F16" s="84"/>
      <c r="G16" s="84"/>
      <c r="H16" s="84"/>
      <c r="I16" s="84"/>
      <c r="J16" s="84"/>
      <c r="K16" s="84"/>
      <c r="L16" s="11"/>
    </row>
    <row r="17" spans="1:12" ht="31.2" x14ac:dyDescent="0.3">
      <c r="A17" s="78" t="s">
        <v>94</v>
      </c>
      <c r="B17" s="49">
        <v>130</v>
      </c>
      <c r="C17" s="49" t="s">
        <v>194</v>
      </c>
      <c r="D17" s="49"/>
      <c r="E17" s="57"/>
      <c r="F17" s="57" t="s">
        <v>7</v>
      </c>
      <c r="G17" s="57" t="s">
        <v>7</v>
      </c>
      <c r="H17" s="57" t="s">
        <v>7</v>
      </c>
      <c r="I17" s="57" t="s">
        <v>7</v>
      </c>
      <c r="J17" s="57"/>
      <c r="K17" s="57" t="s">
        <v>7</v>
      </c>
    </row>
    <row r="18" spans="1:12" ht="62.4" x14ac:dyDescent="0.3">
      <c r="A18" s="50" t="s">
        <v>95</v>
      </c>
      <c r="B18" s="49">
        <v>140</v>
      </c>
      <c r="C18" s="49" t="s">
        <v>194</v>
      </c>
      <c r="D18" s="49"/>
      <c r="E18" s="57"/>
      <c r="F18" s="57" t="s">
        <v>7</v>
      </c>
      <c r="G18" s="57" t="s">
        <v>7</v>
      </c>
      <c r="H18" s="57" t="s">
        <v>7</v>
      </c>
      <c r="I18" s="57" t="s">
        <v>7</v>
      </c>
      <c r="J18" s="57"/>
      <c r="K18" s="57" t="s">
        <v>7</v>
      </c>
    </row>
    <row r="19" spans="1:12" ht="31.2" x14ac:dyDescent="0.3">
      <c r="A19" s="50" t="s">
        <v>96</v>
      </c>
      <c r="B19" s="49">
        <v>150</v>
      </c>
      <c r="C19" s="49" t="s">
        <v>194</v>
      </c>
      <c r="D19" s="49">
        <v>180</v>
      </c>
      <c r="E19" s="85"/>
      <c r="F19" s="57" t="s">
        <v>7</v>
      </c>
      <c r="G19" s="57"/>
      <c r="H19" s="57"/>
      <c r="I19" s="57" t="s">
        <v>7</v>
      </c>
      <c r="J19" s="57" t="s">
        <v>7</v>
      </c>
      <c r="K19" s="57" t="s">
        <v>7</v>
      </c>
    </row>
    <row r="20" spans="1:12" ht="15.6" x14ac:dyDescent="0.3">
      <c r="A20" s="79" t="s">
        <v>97</v>
      </c>
      <c r="B20" s="80">
        <v>160</v>
      </c>
      <c r="C20" s="49" t="s">
        <v>194</v>
      </c>
      <c r="D20" s="49">
        <v>180</v>
      </c>
      <c r="E20" s="86"/>
      <c r="F20" s="87" t="s">
        <v>7</v>
      </c>
      <c r="G20" s="87" t="s">
        <v>7</v>
      </c>
      <c r="H20" s="87" t="s">
        <v>7</v>
      </c>
      <c r="I20" s="87" t="s">
        <v>7</v>
      </c>
      <c r="J20" s="87"/>
      <c r="K20" s="87"/>
    </row>
    <row r="21" spans="1:12" ht="15.6" x14ac:dyDescent="0.3">
      <c r="A21" s="50" t="s">
        <v>103</v>
      </c>
      <c r="B21" s="49">
        <v>180</v>
      </c>
      <c r="C21" s="49" t="s">
        <v>7</v>
      </c>
      <c r="D21" s="49">
        <v>400</v>
      </c>
      <c r="E21" s="57"/>
      <c r="F21" s="57" t="s">
        <v>7</v>
      </c>
      <c r="G21" s="57" t="s">
        <v>7</v>
      </c>
      <c r="H21" s="57" t="s">
        <v>7</v>
      </c>
      <c r="I21" s="57" t="s">
        <v>7</v>
      </c>
      <c r="J21" s="57"/>
      <c r="K21" s="57" t="s">
        <v>7</v>
      </c>
    </row>
    <row r="22" spans="1:12" s="14" customFormat="1" ht="14.25" customHeight="1" x14ac:dyDescent="0.3">
      <c r="A22" s="74" t="s">
        <v>4</v>
      </c>
      <c r="B22" s="75"/>
      <c r="C22" s="75"/>
      <c r="D22" s="75"/>
      <c r="E22" s="84"/>
      <c r="F22" s="84"/>
      <c r="G22" s="84"/>
      <c r="H22" s="84"/>
      <c r="I22" s="84"/>
      <c r="J22" s="84"/>
      <c r="K22" s="84"/>
      <c r="L22" s="11"/>
    </row>
    <row r="23" spans="1:12" s="14" customFormat="1" ht="46.8" x14ac:dyDescent="0.3">
      <c r="A23" s="76" t="s">
        <v>259</v>
      </c>
      <c r="B23" s="77">
        <v>1801</v>
      </c>
      <c r="C23" s="75" t="s">
        <v>7</v>
      </c>
      <c r="D23" s="75"/>
      <c r="E23" s="84"/>
      <c r="F23" s="84" t="s">
        <v>7</v>
      </c>
      <c r="G23" s="84" t="s">
        <v>7</v>
      </c>
      <c r="H23" s="84" t="s">
        <v>7</v>
      </c>
      <c r="I23" s="84" t="s">
        <v>7</v>
      </c>
      <c r="J23" s="84"/>
      <c r="K23" s="84" t="s">
        <v>7</v>
      </c>
      <c r="L23" s="11"/>
    </row>
    <row r="24" spans="1:12" s="14" customFormat="1" ht="46.8" x14ac:dyDescent="0.3">
      <c r="A24" s="76" t="s">
        <v>260</v>
      </c>
      <c r="B24" s="77">
        <v>1802</v>
      </c>
      <c r="C24" s="75" t="s">
        <v>7</v>
      </c>
      <c r="D24" s="75"/>
      <c r="E24" s="84"/>
      <c r="F24" s="84" t="s">
        <v>7</v>
      </c>
      <c r="G24" s="84" t="s">
        <v>7</v>
      </c>
      <c r="H24" s="84" t="s">
        <v>7</v>
      </c>
      <c r="I24" s="84" t="s">
        <v>7</v>
      </c>
      <c r="J24" s="84"/>
      <c r="K24" s="84" t="s">
        <v>7</v>
      </c>
      <c r="L24" s="11"/>
    </row>
    <row r="25" spans="1:12" s="14" customFormat="1" ht="31.2" x14ac:dyDescent="0.3">
      <c r="A25" s="100" t="s">
        <v>261</v>
      </c>
      <c r="B25" s="77">
        <v>1803</v>
      </c>
      <c r="C25" s="75" t="s">
        <v>7</v>
      </c>
      <c r="D25" s="75"/>
      <c r="E25" s="84"/>
      <c r="F25" s="84"/>
      <c r="G25" s="84"/>
      <c r="H25" s="84"/>
      <c r="I25" s="84"/>
      <c r="J25" s="84"/>
      <c r="K25" s="84"/>
      <c r="L25" s="11"/>
    </row>
    <row r="26" spans="1:12" ht="15.6" x14ac:dyDescent="0.3">
      <c r="A26" s="66" t="s">
        <v>91</v>
      </c>
      <c r="B26" s="56">
        <v>200</v>
      </c>
      <c r="C26" s="56" t="s">
        <v>7</v>
      </c>
      <c r="D26" s="56"/>
      <c r="E26" s="72">
        <f>E28+E33+E39+E44</f>
        <v>46878363.640000001</v>
      </c>
      <c r="F26" s="72">
        <f t="shared" ref="F26:K26" si="0">F28+F33+F39+F44</f>
        <v>44003400</v>
      </c>
      <c r="G26" s="72">
        <f t="shared" si="0"/>
        <v>2844500</v>
      </c>
      <c r="H26" s="72">
        <f t="shared" si="0"/>
        <v>0</v>
      </c>
      <c r="I26" s="72">
        <f t="shared" si="0"/>
        <v>0</v>
      </c>
      <c r="J26" s="72">
        <f t="shared" si="0"/>
        <v>30463.64</v>
      </c>
      <c r="K26" s="72">
        <f t="shared" si="0"/>
        <v>0</v>
      </c>
    </row>
    <row r="27" spans="1:12" ht="14.25" customHeight="1" x14ac:dyDescent="0.3">
      <c r="A27" s="67" t="s">
        <v>104</v>
      </c>
      <c r="B27" s="49"/>
      <c r="C27" s="49"/>
      <c r="D27" s="49"/>
      <c r="E27" s="57"/>
      <c r="F27" s="57"/>
      <c r="G27" s="57"/>
      <c r="H27" s="57"/>
      <c r="I27" s="57"/>
      <c r="J27" s="57"/>
      <c r="K27" s="57"/>
    </row>
    <row r="28" spans="1:12" ht="15.6" x14ac:dyDescent="0.3">
      <c r="A28" s="50" t="s">
        <v>105</v>
      </c>
      <c r="B28" s="49">
        <v>210</v>
      </c>
      <c r="C28" s="49"/>
      <c r="D28" s="49"/>
      <c r="E28" s="72">
        <f>F28+G28</f>
        <v>29031820</v>
      </c>
      <c r="F28" s="72">
        <f>F30+F31</f>
        <v>29013920</v>
      </c>
      <c r="G28" s="72">
        <f>G32</f>
        <v>17900</v>
      </c>
      <c r="H28" s="57"/>
      <c r="I28" s="57"/>
      <c r="J28" s="57"/>
      <c r="K28" s="57"/>
    </row>
    <row r="29" spans="1:12" ht="14.25" customHeight="1" x14ac:dyDescent="0.3">
      <c r="A29" s="67" t="s">
        <v>8</v>
      </c>
      <c r="B29" s="49"/>
      <c r="C29" s="49"/>
      <c r="D29" s="49"/>
      <c r="E29" s="57"/>
      <c r="F29" s="57"/>
      <c r="G29" s="57"/>
      <c r="H29" s="57"/>
      <c r="I29" s="57"/>
      <c r="J29" s="57"/>
      <c r="K29" s="57"/>
    </row>
    <row r="30" spans="1:12" ht="31.2" x14ac:dyDescent="0.3">
      <c r="A30" s="81" t="s">
        <v>106</v>
      </c>
      <c r="B30" s="49">
        <v>211</v>
      </c>
      <c r="C30" s="51" t="s">
        <v>251</v>
      </c>
      <c r="D30" s="49">
        <v>211</v>
      </c>
      <c r="E30" s="57">
        <f t="shared" ref="E30:E54" si="1">F30+G30</f>
        <v>22318400</v>
      </c>
      <c r="F30" s="57">
        <v>22318400</v>
      </c>
      <c r="G30" s="57"/>
      <c r="H30" s="57"/>
      <c r="I30" s="57"/>
      <c r="J30" s="57"/>
      <c r="K30" s="57"/>
    </row>
    <row r="31" spans="1:12" ht="15.6" x14ac:dyDescent="0.3">
      <c r="A31" s="48" t="s">
        <v>252</v>
      </c>
      <c r="B31" s="49"/>
      <c r="C31" s="51" t="s">
        <v>251</v>
      </c>
      <c r="D31" s="49">
        <v>213</v>
      </c>
      <c r="E31" s="57">
        <f t="shared" si="1"/>
        <v>6695520</v>
      </c>
      <c r="F31" s="57">
        <v>6695520</v>
      </c>
      <c r="G31" s="57"/>
      <c r="H31" s="57"/>
      <c r="I31" s="57"/>
      <c r="J31" s="57"/>
      <c r="K31" s="57"/>
    </row>
    <row r="32" spans="1:12" ht="15.6" x14ac:dyDescent="0.3">
      <c r="A32" s="48" t="s">
        <v>252</v>
      </c>
      <c r="B32" s="49"/>
      <c r="C32" s="51" t="s">
        <v>256</v>
      </c>
      <c r="D32" s="49">
        <v>213</v>
      </c>
      <c r="E32" s="57">
        <f t="shared" si="1"/>
        <v>17900</v>
      </c>
      <c r="F32" s="57"/>
      <c r="G32" s="57">
        <v>17900</v>
      </c>
      <c r="H32" s="57"/>
      <c r="I32" s="57"/>
      <c r="J32" s="57"/>
      <c r="K32" s="57"/>
    </row>
    <row r="33" spans="1:11" ht="31.2" x14ac:dyDescent="0.3">
      <c r="A33" s="50" t="s">
        <v>107</v>
      </c>
      <c r="B33" s="49">
        <v>220</v>
      </c>
      <c r="C33" s="49"/>
      <c r="D33" s="49"/>
      <c r="E33" s="72">
        <f t="shared" si="1"/>
        <v>3677261</v>
      </c>
      <c r="F33" s="72">
        <f>F35+F37</f>
        <v>915661</v>
      </c>
      <c r="G33" s="72">
        <f>G36+G38</f>
        <v>2761600</v>
      </c>
      <c r="H33" s="57"/>
      <c r="I33" s="57"/>
      <c r="J33" s="57"/>
      <c r="K33" s="57"/>
    </row>
    <row r="34" spans="1:11" ht="15.6" x14ac:dyDescent="0.3">
      <c r="A34" s="67" t="s">
        <v>8</v>
      </c>
      <c r="B34" s="49"/>
      <c r="C34" s="49"/>
      <c r="D34" s="49"/>
      <c r="E34" s="57"/>
      <c r="F34" s="57"/>
      <c r="G34" s="57"/>
      <c r="H34" s="57"/>
      <c r="I34" s="57"/>
      <c r="J34" s="57"/>
      <c r="K34" s="57"/>
    </row>
    <row r="35" spans="1:11" ht="15.6" x14ac:dyDescent="0.3">
      <c r="A35" s="67" t="s">
        <v>255</v>
      </c>
      <c r="B35" s="49"/>
      <c r="C35" s="51" t="s">
        <v>251</v>
      </c>
      <c r="D35" s="49">
        <v>212</v>
      </c>
      <c r="E35" s="57">
        <f t="shared" si="1"/>
        <v>71211</v>
      </c>
      <c r="F35" s="57">
        <v>71211</v>
      </c>
      <c r="G35" s="57"/>
      <c r="H35" s="57"/>
      <c r="I35" s="57"/>
      <c r="J35" s="57"/>
      <c r="K35" s="57"/>
    </row>
    <row r="36" spans="1:11" ht="15.6" x14ac:dyDescent="0.3">
      <c r="A36" s="67" t="s">
        <v>255</v>
      </c>
      <c r="B36" s="49"/>
      <c r="C36" s="51" t="s">
        <v>256</v>
      </c>
      <c r="D36" s="49">
        <v>212</v>
      </c>
      <c r="E36" s="57">
        <f t="shared" si="1"/>
        <v>327100</v>
      </c>
      <c r="F36" s="57"/>
      <c r="G36" s="57">
        <v>327100</v>
      </c>
      <c r="H36" s="57"/>
      <c r="I36" s="57"/>
      <c r="J36" s="57"/>
      <c r="K36" s="57"/>
    </row>
    <row r="37" spans="1:11" ht="31.2" x14ac:dyDescent="0.3">
      <c r="A37" s="50" t="s">
        <v>254</v>
      </c>
      <c r="B37" s="49"/>
      <c r="C37" s="51" t="s">
        <v>251</v>
      </c>
      <c r="D37" s="49">
        <v>262</v>
      </c>
      <c r="E37" s="57">
        <f t="shared" si="1"/>
        <v>844450</v>
      </c>
      <c r="F37" s="57">
        <v>844450</v>
      </c>
      <c r="G37" s="57"/>
      <c r="H37" s="57"/>
      <c r="I37" s="57"/>
      <c r="J37" s="57"/>
      <c r="K37" s="57"/>
    </row>
    <row r="38" spans="1:11" ht="31.2" x14ac:dyDescent="0.3">
      <c r="A38" s="50" t="s">
        <v>254</v>
      </c>
      <c r="B38" s="49"/>
      <c r="C38" s="51" t="s">
        <v>253</v>
      </c>
      <c r="D38" s="49">
        <v>262</v>
      </c>
      <c r="E38" s="57">
        <f t="shared" si="1"/>
        <v>2434500</v>
      </c>
      <c r="F38" s="57"/>
      <c r="G38" s="57">
        <v>2434500</v>
      </c>
      <c r="H38" s="57"/>
      <c r="I38" s="57"/>
      <c r="J38" s="57"/>
      <c r="K38" s="57"/>
    </row>
    <row r="39" spans="1:11" ht="31.2" x14ac:dyDescent="0.3">
      <c r="A39" s="50" t="s">
        <v>108</v>
      </c>
      <c r="B39" s="49">
        <v>230</v>
      </c>
      <c r="C39" s="49"/>
      <c r="D39" s="49"/>
      <c r="E39" s="72">
        <f t="shared" si="1"/>
        <v>45000</v>
      </c>
      <c r="F39" s="72">
        <f>F43</f>
        <v>45000</v>
      </c>
      <c r="G39" s="57"/>
      <c r="H39" s="57"/>
      <c r="I39" s="57"/>
      <c r="J39" s="57"/>
      <c r="K39" s="57"/>
    </row>
    <row r="40" spans="1:11" ht="15.6" x14ac:dyDescent="0.3">
      <c r="A40" s="67" t="s">
        <v>8</v>
      </c>
      <c r="B40" s="49"/>
      <c r="C40" s="49" t="s">
        <v>194</v>
      </c>
      <c r="D40" s="49">
        <v>290</v>
      </c>
      <c r="E40" s="57"/>
      <c r="F40" s="57"/>
      <c r="G40" s="57"/>
      <c r="H40" s="57"/>
      <c r="I40" s="57"/>
      <c r="J40" s="57"/>
      <c r="K40" s="57"/>
    </row>
    <row r="41" spans="1:11" ht="15.6" x14ac:dyDescent="0.3">
      <c r="A41" s="48"/>
      <c r="B41" s="49"/>
      <c r="C41" s="49"/>
      <c r="D41" s="49"/>
      <c r="E41" s="57"/>
      <c r="F41" s="57"/>
      <c r="G41" s="57"/>
      <c r="H41" s="57"/>
      <c r="I41" s="57"/>
      <c r="J41" s="57"/>
      <c r="K41" s="57"/>
    </row>
    <row r="42" spans="1:11" ht="31.2" x14ac:dyDescent="0.3">
      <c r="A42" s="50" t="s">
        <v>109</v>
      </c>
      <c r="B42" s="49">
        <v>240</v>
      </c>
      <c r="C42" s="49" t="s">
        <v>194</v>
      </c>
      <c r="D42" s="49">
        <v>241</v>
      </c>
      <c r="E42" s="57"/>
      <c r="F42" s="57"/>
      <c r="G42" s="57"/>
      <c r="H42" s="57"/>
      <c r="I42" s="57"/>
      <c r="J42" s="57"/>
      <c r="K42" s="57"/>
    </row>
    <row r="43" spans="1:11" ht="31.2" x14ac:dyDescent="0.3">
      <c r="A43" s="50" t="s">
        <v>110</v>
      </c>
      <c r="B43" s="49">
        <v>250</v>
      </c>
      <c r="C43" s="51" t="s">
        <v>251</v>
      </c>
      <c r="D43" s="49">
        <v>290</v>
      </c>
      <c r="E43" s="57">
        <f t="shared" si="1"/>
        <v>45000</v>
      </c>
      <c r="F43" s="57">
        <v>45000</v>
      </c>
      <c r="G43" s="57"/>
      <c r="H43" s="57"/>
      <c r="I43" s="57"/>
      <c r="J43" s="57"/>
      <c r="K43" s="57"/>
    </row>
    <row r="44" spans="1:11" ht="31.2" x14ac:dyDescent="0.3">
      <c r="A44" s="50" t="s">
        <v>111</v>
      </c>
      <c r="B44" s="49">
        <v>260</v>
      </c>
      <c r="C44" s="49"/>
      <c r="D44" s="49"/>
      <c r="E44" s="72">
        <f>F44+G44+J44</f>
        <v>14124282.640000001</v>
      </c>
      <c r="F44" s="72">
        <f>F45+F46+F48+F50+F51+F52+F54</f>
        <v>14028819</v>
      </c>
      <c r="G44" s="72">
        <f>G47</f>
        <v>65000</v>
      </c>
      <c r="H44" s="72">
        <f t="shared" ref="H44:I44" si="2">H47</f>
        <v>0</v>
      </c>
      <c r="I44" s="72">
        <f t="shared" si="2"/>
        <v>0</v>
      </c>
      <c r="J44" s="72">
        <f>J47+J54</f>
        <v>30463.64</v>
      </c>
      <c r="K44" s="57"/>
    </row>
    <row r="45" spans="1:11" ht="15.6" x14ac:dyDescent="0.3">
      <c r="A45" s="50" t="s">
        <v>195</v>
      </c>
      <c r="B45" s="49"/>
      <c r="C45" s="51" t="s">
        <v>251</v>
      </c>
      <c r="D45" s="49">
        <v>221</v>
      </c>
      <c r="E45" s="57">
        <f t="shared" si="1"/>
        <v>122400</v>
      </c>
      <c r="F45" s="57">
        <v>122400</v>
      </c>
      <c r="G45" s="57"/>
      <c r="H45" s="57"/>
      <c r="I45" s="57"/>
      <c r="J45" s="57"/>
      <c r="K45" s="57"/>
    </row>
    <row r="46" spans="1:11" ht="15.6" x14ac:dyDescent="0.3">
      <c r="A46" s="50" t="s">
        <v>196</v>
      </c>
      <c r="B46" s="49"/>
      <c r="C46" s="51" t="s">
        <v>251</v>
      </c>
      <c r="D46" s="49">
        <v>222</v>
      </c>
      <c r="E46" s="57">
        <f t="shared" si="1"/>
        <v>190800</v>
      </c>
      <c r="F46" s="57">
        <v>190800</v>
      </c>
      <c r="G46" s="57"/>
      <c r="H46" s="57"/>
      <c r="I46" s="57"/>
      <c r="J46" s="57"/>
      <c r="K46" s="57"/>
    </row>
    <row r="47" spans="1:11" ht="15.6" x14ac:dyDescent="0.3">
      <c r="A47" s="50" t="s">
        <v>196</v>
      </c>
      <c r="B47" s="49"/>
      <c r="C47" s="51" t="s">
        <v>253</v>
      </c>
      <c r="D47" s="49">
        <v>222</v>
      </c>
      <c r="E47" s="57">
        <f t="shared" si="1"/>
        <v>65000</v>
      </c>
      <c r="F47" s="57"/>
      <c r="G47" s="57">
        <v>65000</v>
      </c>
      <c r="H47" s="57"/>
      <c r="I47" s="57"/>
      <c r="J47" s="57"/>
      <c r="K47" s="57"/>
    </row>
    <row r="48" spans="1:11" ht="15.6" x14ac:dyDescent="0.3">
      <c r="A48" s="50" t="s">
        <v>197</v>
      </c>
      <c r="B48" s="49"/>
      <c r="C48" s="51" t="s">
        <v>251</v>
      </c>
      <c r="D48" s="49">
        <v>223</v>
      </c>
      <c r="E48" s="57">
        <f t="shared" si="1"/>
        <v>4217377</v>
      </c>
      <c r="F48" s="57">
        <v>4217377</v>
      </c>
      <c r="G48" s="57"/>
      <c r="H48" s="57"/>
      <c r="I48" s="57"/>
      <c r="J48" s="57"/>
      <c r="K48" s="57"/>
    </row>
    <row r="49" spans="1:11" ht="31.2" x14ac:dyDescent="0.3">
      <c r="A49" s="50" t="s">
        <v>198</v>
      </c>
      <c r="B49" s="49"/>
      <c r="C49" s="49" t="s">
        <v>194</v>
      </c>
      <c r="D49" s="49">
        <v>224</v>
      </c>
      <c r="E49" s="57"/>
      <c r="F49" s="57"/>
      <c r="G49" s="57"/>
      <c r="H49" s="57"/>
      <c r="I49" s="57"/>
      <c r="J49" s="57"/>
      <c r="K49" s="57"/>
    </row>
    <row r="50" spans="1:11" ht="31.2" x14ac:dyDescent="0.3">
      <c r="A50" s="50" t="s">
        <v>199</v>
      </c>
      <c r="B50" s="49"/>
      <c r="C50" s="51" t="s">
        <v>251</v>
      </c>
      <c r="D50" s="49">
        <v>225</v>
      </c>
      <c r="E50" s="57">
        <f t="shared" si="1"/>
        <v>627327.1</v>
      </c>
      <c r="F50" s="57">
        <v>627327.1</v>
      </c>
      <c r="G50" s="57"/>
      <c r="H50" s="57"/>
      <c r="I50" s="57"/>
      <c r="J50" s="57"/>
      <c r="K50" s="57"/>
    </row>
    <row r="51" spans="1:11" ht="15.6" x14ac:dyDescent="0.3">
      <c r="A51" s="50" t="s">
        <v>200</v>
      </c>
      <c r="B51" s="49"/>
      <c r="C51" s="51" t="s">
        <v>251</v>
      </c>
      <c r="D51" s="49">
        <v>226</v>
      </c>
      <c r="E51" s="57">
        <f t="shared" si="1"/>
        <v>1136757</v>
      </c>
      <c r="F51" s="57">
        <v>1136757</v>
      </c>
      <c r="G51" s="57"/>
      <c r="H51" s="57"/>
      <c r="I51" s="57"/>
      <c r="J51" s="57"/>
      <c r="K51" s="57"/>
    </row>
    <row r="52" spans="1:11" ht="15.6" x14ac:dyDescent="0.3">
      <c r="A52" s="50" t="s">
        <v>201</v>
      </c>
      <c r="B52" s="49"/>
      <c r="C52" s="51" t="s">
        <v>251</v>
      </c>
      <c r="D52" s="49">
        <v>310</v>
      </c>
      <c r="E52" s="57">
        <f t="shared" si="1"/>
        <v>384000</v>
      </c>
      <c r="F52" s="57">
        <v>384000</v>
      </c>
      <c r="G52" s="57"/>
      <c r="H52" s="57"/>
      <c r="I52" s="57"/>
      <c r="J52" s="57"/>
      <c r="K52" s="57"/>
    </row>
    <row r="53" spans="1:11" ht="31.2" x14ac:dyDescent="0.3">
      <c r="A53" s="50" t="s">
        <v>202</v>
      </c>
      <c r="B53" s="49"/>
      <c r="C53" s="49" t="s">
        <v>194</v>
      </c>
      <c r="D53" s="49">
        <v>320</v>
      </c>
      <c r="E53" s="57"/>
      <c r="F53" s="57"/>
      <c r="G53" s="57"/>
      <c r="H53" s="57"/>
      <c r="I53" s="57"/>
      <c r="J53" s="57"/>
      <c r="K53" s="57"/>
    </row>
    <row r="54" spans="1:11" ht="31.2" x14ac:dyDescent="0.3">
      <c r="A54" s="50" t="s">
        <v>203</v>
      </c>
      <c r="B54" s="49"/>
      <c r="C54" s="51" t="s">
        <v>251</v>
      </c>
      <c r="D54" s="49">
        <v>340</v>
      </c>
      <c r="E54" s="57">
        <f t="shared" si="1"/>
        <v>7350157.9000000004</v>
      </c>
      <c r="F54" s="57">
        <v>7350157.9000000004</v>
      </c>
      <c r="G54" s="57"/>
      <c r="H54" s="57"/>
      <c r="I54" s="57"/>
      <c r="J54" s="57">
        <v>30463.64</v>
      </c>
      <c r="K54" s="57"/>
    </row>
    <row r="55" spans="1:11" ht="31.2" x14ac:dyDescent="0.3">
      <c r="A55" s="66" t="s">
        <v>9</v>
      </c>
      <c r="B55" s="56">
        <v>300</v>
      </c>
      <c r="C55" s="56" t="s">
        <v>7</v>
      </c>
      <c r="D55" s="56"/>
      <c r="E55" s="72"/>
      <c r="F55" s="72"/>
      <c r="G55" s="72"/>
      <c r="H55" s="72"/>
      <c r="I55" s="72"/>
      <c r="J55" s="72"/>
      <c r="K55" s="72"/>
    </row>
    <row r="56" spans="1:11" ht="14.25" customHeight="1" x14ac:dyDescent="0.3">
      <c r="A56" s="67" t="s">
        <v>8</v>
      </c>
      <c r="B56" s="49"/>
      <c r="C56" s="49"/>
      <c r="D56" s="49"/>
      <c r="E56" s="57"/>
      <c r="F56" s="57"/>
      <c r="G56" s="57"/>
      <c r="H56" s="57"/>
      <c r="I56" s="57"/>
      <c r="J56" s="57"/>
      <c r="K56" s="57"/>
    </row>
    <row r="57" spans="1:11" ht="15.6" x14ac:dyDescent="0.3">
      <c r="A57" s="50" t="s">
        <v>112</v>
      </c>
      <c r="B57" s="49">
        <v>310</v>
      </c>
      <c r="C57" s="49"/>
      <c r="D57" s="49"/>
      <c r="E57" s="57"/>
      <c r="F57" s="57"/>
      <c r="G57" s="57"/>
      <c r="H57" s="57"/>
      <c r="I57" s="57"/>
      <c r="J57" s="57"/>
      <c r="K57" s="57"/>
    </row>
    <row r="58" spans="1:11" ht="15.6" x14ac:dyDescent="0.3">
      <c r="A58" s="50" t="s">
        <v>113</v>
      </c>
      <c r="B58" s="49">
        <v>320</v>
      </c>
      <c r="C58" s="49"/>
      <c r="D58" s="49"/>
      <c r="E58" s="57"/>
      <c r="F58" s="57"/>
      <c r="G58" s="57"/>
      <c r="H58" s="57"/>
      <c r="I58" s="57"/>
      <c r="J58" s="57"/>
      <c r="K58" s="57"/>
    </row>
    <row r="59" spans="1:11" ht="15.6" x14ac:dyDescent="0.3">
      <c r="A59" s="66" t="s">
        <v>10</v>
      </c>
      <c r="B59" s="56">
        <v>400</v>
      </c>
      <c r="C59" s="56"/>
      <c r="D59" s="56"/>
      <c r="E59" s="72"/>
      <c r="F59" s="72"/>
      <c r="G59" s="72"/>
      <c r="H59" s="72"/>
      <c r="I59" s="72"/>
      <c r="J59" s="72"/>
      <c r="K59" s="72"/>
    </row>
    <row r="60" spans="1:11" ht="14.25" customHeight="1" x14ac:dyDescent="0.3">
      <c r="A60" s="67" t="s">
        <v>8</v>
      </c>
      <c r="B60" s="49"/>
      <c r="C60" s="49"/>
      <c r="D60" s="49"/>
      <c r="E60" s="57"/>
      <c r="F60" s="57"/>
      <c r="G60" s="57"/>
      <c r="H60" s="57"/>
      <c r="I60" s="57"/>
      <c r="J60" s="57"/>
      <c r="K60" s="57"/>
    </row>
    <row r="61" spans="1:11" ht="15.6" x14ac:dyDescent="0.3">
      <c r="A61" s="50" t="s">
        <v>114</v>
      </c>
      <c r="B61" s="49">
        <v>410</v>
      </c>
      <c r="C61" s="49"/>
      <c r="D61" s="49"/>
      <c r="E61" s="57"/>
      <c r="F61" s="57"/>
      <c r="G61" s="57"/>
      <c r="H61" s="57"/>
      <c r="I61" s="57"/>
      <c r="J61" s="57"/>
      <c r="K61" s="57"/>
    </row>
    <row r="62" spans="1:11" ht="15.6" x14ac:dyDescent="0.3">
      <c r="A62" s="50" t="s">
        <v>115</v>
      </c>
      <c r="B62" s="49">
        <v>420</v>
      </c>
      <c r="C62" s="49"/>
      <c r="D62" s="49"/>
      <c r="E62" s="57"/>
      <c r="F62" s="57"/>
      <c r="G62" s="57"/>
      <c r="H62" s="57"/>
      <c r="I62" s="57"/>
      <c r="J62" s="57"/>
      <c r="K62" s="57"/>
    </row>
    <row r="63" spans="1:11" ht="15.6" x14ac:dyDescent="0.3">
      <c r="A63" s="55" t="s">
        <v>11</v>
      </c>
      <c r="B63" s="56">
        <v>500</v>
      </c>
      <c r="C63" s="56" t="s">
        <v>7</v>
      </c>
      <c r="D63" s="72">
        <f>J63</f>
        <v>12054.38</v>
      </c>
      <c r="E63" s="72"/>
      <c r="F63" s="72"/>
      <c r="G63" s="72"/>
      <c r="H63" s="72"/>
      <c r="I63" s="72"/>
      <c r="J63" s="72">
        <v>12054.38</v>
      </c>
      <c r="K63" s="72"/>
    </row>
    <row r="64" spans="1:11" ht="15.6" x14ac:dyDescent="0.3">
      <c r="A64" s="55" t="s">
        <v>12</v>
      </c>
      <c r="B64" s="56">
        <v>600</v>
      </c>
      <c r="C64" s="56" t="s">
        <v>7</v>
      </c>
      <c r="D64" s="72"/>
      <c r="E64" s="72"/>
      <c r="F64" s="72"/>
      <c r="G64" s="72"/>
      <c r="H64" s="72"/>
      <c r="I64" s="72"/>
      <c r="J64" s="72"/>
      <c r="K64" s="72"/>
    </row>
    <row r="65" spans="1:11" ht="15.6" x14ac:dyDescent="0.3">
      <c r="A65" s="52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33" customHeight="1" x14ac:dyDescent="0.3">
      <c r="A66" s="182" t="s">
        <v>153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</row>
    <row r="67" spans="1:11" x14ac:dyDescent="0.3">
      <c r="A67" s="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3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3">
      <c r="A69" s="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3">
      <c r="A70" s="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3">
      <c r="A71" s="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</sheetData>
  <autoFilter ref="A8:L66"/>
  <mergeCells count="15">
    <mergeCell ref="A1:K1"/>
    <mergeCell ref="A2:K2"/>
    <mergeCell ref="A66:K66"/>
    <mergeCell ref="J6:K6"/>
    <mergeCell ref="A4:A7"/>
    <mergeCell ref="B4:B7"/>
    <mergeCell ref="C4:C7"/>
    <mergeCell ref="E5:E7"/>
    <mergeCell ref="F6:F7"/>
    <mergeCell ref="G6:G7"/>
    <mergeCell ref="H6:H7"/>
    <mergeCell ref="I6:I7"/>
    <mergeCell ref="E4:K4"/>
    <mergeCell ref="F5:K5"/>
    <mergeCell ref="D4:D7"/>
  </mergeCells>
  <pageMargins left="0.55118110236220474" right="0.35433070866141736" top="0.51181102362204722" bottom="0.42" header="0.31496062992125984" footer="0.31496062992125984"/>
  <pageSetup paperSize="9" scale="63" fitToHeight="2" orientation="landscape" horizontalDpi="300" verticalDpi="300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zoomScaleSheetLayoutView="100" workbookViewId="0">
      <selection activeCell="A3" sqref="A3"/>
    </sheetView>
  </sheetViews>
  <sheetFormatPr defaultColWidth="9.109375" defaultRowHeight="13.2" x14ac:dyDescent="0.3"/>
  <cols>
    <col min="1" max="1" width="36" style="12" customWidth="1"/>
    <col min="2" max="2" width="6.44140625" style="12" customWidth="1"/>
    <col min="3" max="3" width="8.33203125" style="12" customWidth="1"/>
    <col min="4" max="4" width="29.33203125" style="12" customWidth="1"/>
    <col min="5" max="6" width="11.44140625" style="12" customWidth="1"/>
    <col min="7" max="7" width="23.6640625" style="12" customWidth="1"/>
    <col min="8" max="12" width="11.44140625" style="12" customWidth="1"/>
    <col min="13" max="16384" width="9.109375" style="12"/>
  </cols>
  <sheetData>
    <row r="1" spans="1:12" ht="21" customHeight="1" x14ac:dyDescent="0.3">
      <c r="A1" s="181" t="s">
        <v>165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8.75" customHeight="1" x14ac:dyDescent="0.3">
      <c r="A2" s="181" t="s">
        <v>266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7.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2" customHeight="1" x14ac:dyDescent="0.3">
      <c r="A4" s="185" t="s">
        <v>0</v>
      </c>
      <c r="B4" s="185" t="s">
        <v>1</v>
      </c>
      <c r="C4" s="185" t="s">
        <v>13</v>
      </c>
      <c r="D4" s="199" t="s">
        <v>14</v>
      </c>
      <c r="E4" s="200"/>
      <c r="F4" s="200"/>
      <c r="G4" s="200"/>
      <c r="H4" s="200"/>
      <c r="I4" s="200"/>
      <c r="J4" s="200"/>
      <c r="K4" s="200"/>
      <c r="L4" s="201"/>
    </row>
    <row r="5" spans="1:12" ht="15.6" x14ac:dyDescent="0.3">
      <c r="A5" s="185"/>
      <c r="B5" s="185"/>
      <c r="C5" s="185"/>
      <c r="D5" s="192" t="s">
        <v>119</v>
      </c>
      <c r="E5" s="193"/>
      <c r="F5" s="194"/>
      <c r="G5" s="202" t="s">
        <v>4</v>
      </c>
      <c r="H5" s="203"/>
      <c r="I5" s="203"/>
      <c r="J5" s="203"/>
      <c r="K5" s="203"/>
      <c r="L5" s="204"/>
    </row>
    <row r="6" spans="1:12" ht="112.5" customHeight="1" x14ac:dyDescent="0.3">
      <c r="A6" s="185"/>
      <c r="B6" s="185"/>
      <c r="C6" s="185"/>
      <c r="D6" s="195"/>
      <c r="E6" s="196"/>
      <c r="F6" s="197"/>
      <c r="G6" s="199" t="s">
        <v>15</v>
      </c>
      <c r="H6" s="200"/>
      <c r="I6" s="201"/>
      <c r="J6" s="199" t="s">
        <v>16</v>
      </c>
      <c r="K6" s="200"/>
      <c r="L6" s="201"/>
    </row>
    <row r="7" spans="1:12" ht="87.75" customHeight="1" x14ac:dyDescent="0.3">
      <c r="A7" s="185"/>
      <c r="B7" s="185"/>
      <c r="C7" s="185"/>
      <c r="D7" s="64" t="s">
        <v>209</v>
      </c>
      <c r="E7" s="64" t="s">
        <v>116</v>
      </c>
      <c r="F7" s="64" t="s">
        <v>117</v>
      </c>
      <c r="G7" s="64" t="s">
        <v>209</v>
      </c>
      <c r="H7" s="64" t="s">
        <v>116</v>
      </c>
      <c r="I7" s="64" t="s">
        <v>117</v>
      </c>
      <c r="J7" s="64" t="s">
        <v>118</v>
      </c>
      <c r="K7" s="64" t="s">
        <v>116</v>
      </c>
      <c r="L7" s="64" t="s">
        <v>117</v>
      </c>
    </row>
    <row r="8" spans="1:12" ht="15.6" x14ac:dyDescent="0.3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</row>
    <row r="9" spans="1:12" ht="31.2" x14ac:dyDescent="0.3">
      <c r="A9" s="66" t="s">
        <v>17</v>
      </c>
      <c r="B9" s="90" t="s">
        <v>18</v>
      </c>
      <c r="C9" s="90" t="s">
        <v>7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ht="15.6" x14ac:dyDescent="0.3">
      <c r="A10" s="67" t="s">
        <v>4</v>
      </c>
      <c r="B10" s="51"/>
      <c r="C10" s="51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46.8" x14ac:dyDescent="0.3">
      <c r="A11" s="50" t="s">
        <v>120</v>
      </c>
      <c r="B11" s="51">
        <v>1001</v>
      </c>
      <c r="C11" s="51" t="s">
        <v>7</v>
      </c>
      <c r="D11" s="57">
        <v>862737.71</v>
      </c>
      <c r="E11" s="57"/>
      <c r="F11" s="57"/>
      <c r="G11" s="57">
        <v>862737.71</v>
      </c>
      <c r="H11" s="57"/>
      <c r="I11" s="57"/>
      <c r="J11" s="57"/>
      <c r="K11" s="57"/>
      <c r="L11" s="57"/>
    </row>
    <row r="12" spans="1:12" ht="15.6" x14ac:dyDescent="0.3">
      <c r="A12" s="50"/>
      <c r="B12" s="51"/>
      <c r="C12" s="51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31.2" x14ac:dyDescent="0.3">
      <c r="A13" s="50" t="s">
        <v>19</v>
      </c>
      <c r="B13" s="51">
        <v>2001</v>
      </c>
      <c r="C13" s="51"/>
      <c r="D13" s="57">
        <v>17087589</v>
      </c>
      <c r="E13" s="57"/>
      <c r="F13" s="57"/>
      <c r="G13" s="57">
        <v>17087589</v>
      </c>
      <c r="H13" s="57"/>
      <c r="I13" s="57"/>
      <c r="J13" s="57"/>
      <c r="K13" s="57"/>
      <c r="L13" s="57"/>
    </row>
    <row r="14" spans="1:12" ht="15.6" x14ac:dyDescent="0.3">
      <c r="A14" s="50"/>
      <c r="B14" s="51"/>
      <c r="C14" s="51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27" customHeight="1" x14ac:dyDescent="0.3">
      <c r="A15" s="198" t="s">
        <v>153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6" right="0.43" top="0.47" bottom="0.74803149606299213" header="0.31496062992125984" footer="0.31496062992125984"/>
  <pageSetup paperSize="9" scale="7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7" zoomScaleNormal="100" zoomScaleSheetLayoutView="100" workbookViewId="0">
      <selection activeCell="A3" sqref="A3:C3"/>
    </sheetView>
  </sheetViews>
  <sheetFormatPr defaultColWidth="9.109375" defaultRowHeight="13.2" x14ac:dyDescent="0.3"/>
  <cols>
    <col min="1" max="1" width="45" style="2" customWidth="1"/>
    <col min="2" max="2" width="15.109375" style="12" customWidth="1"/>
    <col min="3" max="3" width="31.6640625" style="12" customWidth="1"/>
    <col min="4" max="16384" width="9.109375" style="12"/>
  </cols>
  <sheetData>
    <row r="1" spans="1:3" ht="30.75" customHeight="1" x14ac:dyDescent="0.3">
      <c r="A1" s="181" t="s">
        <v>166</v>
      </c>
      <c r="B1" s="181"/>
      <c r="C1" s="181"/>
    </row>
    <row r="2" spans="1:3" ht="15.6" x14ac:dyDescent="0.3">
      <c r="A2" s="205" t="s">
        <v>267</v>
      </c>
      <c r="B2" s="205"/>
      <c r="C2" s="205"/>
    </row>
    <row r="3" spans="1:3" ht="15.6" x14ac:dyDescent="0.3">
      <c r="A3" s="205" t="s">
        <v>121</v>
      </c>
      <c r="B3" s="205"/>
      <c r="C3" s="205"/>
    </row>
    <row r="4" spans="1:3" ht="15.6" x14ac:dyDescent="0.3">
      <c r="A4" s="44"/>
      <c r="B4" s="45"/>
      <c r="C4" s="45"/>
    </row>
    <row r="5" spans="1:3" ht="51.75" customHeight="1" x14ac:dyDescent="0.3">
      <c r="A5" s="46" t="s">
        <v>0</v>
      </c>
      <c r="B5" s="47" t="s">
        <v>1</v>
      </c>
      <c r="C5" s="46" t="s">
        <v>20</v>
      </c>
    </row>
    <row r="6" spans="1:3" ht="15.6" x14ac:dyDescent="0.3">
      <c r="A6" s="48">
        <v>1</v>
      </c>
      <c r="B6" s="49">
        <v>2</v>
      </c>
      <c r="C6" s="49">
        <v>3</v>
      </c>
    </row>
    <row r="7" spans="1:3" ht="15.6" x14ac:dyDescent="0.3">
      <c r="A7" s="50" t="s">
        <v>11</v>
      </c>
      <c r="B7" s="51" t="s">
        <v>21</v>
      </c>
      <c r="C7" s="57">
        <v>97435.17</v>
      </c>
    </row>
    <row r="8" spans="1:3" ht="15.6" x14ac:dyDescent="0.3">
      <c r="A8" s="50" t="s">
        <v>12</v>
      </c>
      <c r="B8" s="51" t="s">
        <v>23</v>
      </c>
      <c r="C8" s="57">
        <v>142557.5</v>
      </c>
    </row>
    <row r="9" spans="1:3" ht="15.6" x14ac:dyDescent="0.3">
      <c r="A9" s="50" t="s">
        <v>22</v>
      </c>
      <c r="B9" s="51" t="s">
        <v>24</v>
      </c>
      <c r="C9" s="57">
        <v>264287.5</v>
      </c>
    </row>
    <row r="10" spans="1:3" ht="15.6" x14ac:dyDescent="0.3">
      <c r="A10" s="50"/>
      <c r="B10" s="51"/>
      <c r="C10" s="57"/>
    </row>
    <row r="11" spans="1:3" ht="15.6" x14ac:dyDescent="0.3">
      <c r="A11" s="50" t="s">
        <v>25</v>
      </c>
      <c r="B11" s="51" t="s">
        <v>26</v>
      </c>
      <c r="C11" s="57">
        <v>219165.17</v>
      </c>
    </row>
    <row r="12" spans="1:3" ht="15.6" x14ac:dyDescent="0.3">
      <c r="A12" s="50"/>
      <c r="B12" s="51"/>
      <c r="C12" s="57"/>
    </row>
    <row r="13" spans="1:3" ht="15.6" x14ac:dyDescent="0.3">
      <c r="A13" s="52"/>
      <c r="B13" s="53"/>
      <c r="C13" s="54"/>
    </row>
    <row r="14" spans="1:3" ht="15.6" x14ac:dyDescent="0.3">
      <c r="A14" s="52"/>
      <c r="B14" s="53"/>
      <c r="C14" s="54"/>
    </row>
    <row r="15" spans="1:3" ht="15" customHeight="1" x14ac:dyDescent="0.3">
      <c r="A15" s="206" t="s">
        <v>122</v>
      </c>
      <c r="B15" s="206"/>
      <c r="C15" s="206"/>
    </row>
    <row r="16" spans="1:3" ht="15.6" x14ac:dyDescent="0.3">
      <c r="A16" s="52"/>
      <c r="B16" s="54"/>
      <c r="C16" s="54"/>
    </row>
    <row r="17" spans="1:3" ht="25.5" customHeight="1" x14ac:dyDescent="0.3">
      <c r="A17" s="55" t="s">
        <v>0</v>
      </c>
      <c r="B17" s="56" t="s">
        <v>1</v>
      </c>
      <c r="C17" s="55" t="s">
        <v>66</v>
      </c>
    </row>
    <row r="18" spans="1:3" ht="15.6" x14ac:dyDescent="0.3">
      <c r="A18" s="48">
        <v>1</v>
      </c>
      <c r="B18" s="49">
        <v>2</v>
      </c>
      <c r="C18" s="49">
        <v>3</v>
      </c>
    </row>
    <row r="19" spans="1:3" ht="24.75" customHeight="1" x14ac:dyDescent="0.3">
      <c r="A19" s="50" t="s">
        <v>27</v>
      </c>
      <c r="B19" s="51" t="s">
        <v>21</v>
      </c>
      <c r="C19" s="57"/>
    </row>
    <row r="20" spans="1:3" ht="89.25" customHeight="1" x14ac:dyDescent="0.3">
      <c r="A20" s="50" t="s">
        <v>28</v>
      </c>
      <c r="B20" s="51" t="s">
        <v>23</v>
      </c>
      <c r="C20" s="57"/>
    </row>
    <row r="21" spans="1:3" ht="44.25" customHeight="1" x14ac:dyDescent="0.3">
      <c r="A21" s="50" t="s">
        <v>29</v>
      </c>
      <c r="B21" s="51" t="s">
        <v>24</v>
      </c>
      <c r="C21" s="57"/>
    </row>
    <row r="22" spans="1:3" ht="45.75" customHeight="1" x14ac:dyDescent="0.3">
      <c r="A22" s="198" t="s">
        <v>153</v>
      </c>
      <c r="B22" s="198"/>
      <c r="C22" s="198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8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5"/>
  <sheetViews>
    <sheetView zoomScaleNormal="100" zoomScaleSheetLayoutView="110" workbookViewId="0">
      <selection activeCell="K49" sqref="K49"/>
    </sheetView>
  </sheetViews>
  <sheetFormatPr defaultColWidth="9.109375" defaultRowHeight="13.2" x14ac:dyDescent="0.3"/>
  <cols>
    <col min="1" max="1" width="37.109375" style="12" customWidth="1"/>
    <col min="2" max="2" width="12.44140625" style="12" customWidth="1"/>
    <col min="3" max="7" width="13.88671875" style="12" customWidth="1"/>
    <col min="8" max="16384" width="9.109375" style="12"/>
  </cols>
  <sheetData>
    <row r="1" spans="1:108" ht="15.6" x14ac:dyDescent="0.3">
      <c r="A1" s="207" t="s">
        <v>167</v>
      </c>
      <c r="B1" s="207"/>
      <c r="C1" s="207"/>
      <c r="D1" s="207"/>
      <c r="E1" s="207"/>
      <c r="F1" s="207"/>
      <c r="G1" s="20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15.6" x14ac:dyDescent="0.3">
      <c r="A2" s="205" t="s">
        <v>268</v>
      </c>
      <c r="B2" s="205"/>
      <c r="C2" s="205"/>
      <c r="D2" s="205"/>
      <c r="E2" s="205"/>
      <c r="F2" s="205"/>
      <c r="G2" s="205"/>
    </row>
    <row r="3" spans="1:108" ht="15.6" x14ac:dyDescent="0.3">
      <c r="A3" s="61"/>
      <c r="B3" s="61"/>
      <c r="C3" s="61"/>
      <c r="D3" s="61"/>
      <c r="E3" s="61"/>
      <c r="F3" s="61"/>
      <c r="G3" s="61"/>
    </row>
    <row r="4" spans="1:108" ht="62.4" x14ac:dyDescent="0.3">
      <c r="A4" s="64" t="s">
        <v>0</v>
      </c>
      <c r="B4" s="64" t="s">
        <v>123</v>
      </c>
      <c r="C4" s="64" t="s">
        <v>246</v>
      </c>
      <c r="D4" s="64" t="s">
        <v>247</v>
      </c>
      <c r="E4" s="64" t="s">
        <v>209</v>
      </c>
      <c r="F4" s="64" t="s">
        <v>210</v>
      </c>
      <c r="G4" s="64" t="s">
        <v>211</v>
      </c>
    </row>
    <row r="5" spans="1:108" ht="15.6" x14ac:dyDescent="0.3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89">
        <v>7</v>
      </c>
    </row>
    <row r="6" spans="1:108" ht="31.2" x14ac:dyDescent="0.3">
      <c r="A6" s="68" t="s">
        <v>171</v>
      </c>
      <c r="B6" s="55" t="s">
        <v>7</v>
      </c>
      <c r="C6" s="55" t="s">
        <v>7</v>
      </c>
      <c r="D6" s="55" t="s">
        <v>7</v>
      </c>
      <c r="E6" s="55" t="s">
        <v>7</v>
      </c>
      <c r="F6" s="55" t="s">
        <v>7</v>
      </c>
      <c r="G6" s="56" t="s">
        <v>7</v>
      </c>
    </row>
    <row r="7" spans="1:108" ht="15.6" x14ac:dyDescent="0.3">
      <c r="A7" s="69" t="s">
        <v>129</v>
      </c>
      <c r="B7" s="48" t="s">
        <v>125</v>
      </c>
      <c r="C7" s="70">
        <v>22654.45</v>
      </c>
      <c r="D7" s="70">
        <v>21760.11</v>
      </c>
      <c r="E7" s="70">
        <v>22318.400000000001</v>
      </c>
      <c r="F7" s="70"/>
      <c r="G7" s="70"/>
    </row>
    <row r="8" spans="1:108" ht="31.2" x14ac:dyDescent="0.3">
      <c r="A8" s="69" t="s">
        <v>144</v>
      </c>
      <c r="B8" s="48" t="s">
        <v>125</v>
      </c>
      <c r="C8" s="70">
        <v>4530.8900000000003</v>
      </c>
      <c r="D8" s="70">
        <v>4390.8</v>
      </c>
      <c r="E8" s="70">
        <v>4463.68</v>
      </c>
      <c r="F8" s="70"/>
      <c r="G8" s="70"/>
    </row>
    <row r="9" spans="1:108" ht="15.6" x14ac:dyDescent="0.3">
      <c r="A9" s="69" t="s">
        <v>4</v>
      </c>
      <c r="B9" s="48"/>
      <c r="C9" s="70"/>
      <c r="D9" s="70"/>
      <c r="E9" s="70"/>
      <c r="F9" s="70"/>
      <c r="G9" s="70"/>
    </row>
    <row r="10" spans="1:108" ht="46.8" x14ac:dyDescent="0.3">
      <c r="A10" s="69" t="s">
        <v>168</v>
      </c>
      <c r="B10" s="48" t="s">
        <v>125</v>
      </c>
      <c r="C10" s="70">
        <v>2247.15</v>
      </c>
      <c r="D10" s="70">
        <v>2337.46</v>
      </c>
      <c r="E10" s="70">
        <v>2671.3</v>
      </c>
      <c r="F10" s="70"/>
      <c r="G10" s="70"/>
    </row>
    <row r="11" spans="1:108" ht="31.2" x14ac:dyDescent="0.3">
      <c r="A11" s="69" t="s">
        <v>144</v>
      </c>
      <c r="B11" s="48" t="s">
        <v>125</v>
      </c>
      <c r="C11" s="70">
        <v>629.20000000000005</v>
      </c>
      <c r="D11" s="70">
        <v>662.85</v>
      </c>
      <c r="E11" s="70">
        <v>685.4</v>
      </c>
      <c r="F11" s="70"/>
      <c r="G11" s="70"/>
    </row>
    <row r="12" spans="1:108" ht="31.2" x14ac:dyDescent="0.3">
      <c r="A12" s="69" t="s">
        <v>169</v>
      </c>
      <c r="B12" s="48" t="s">
        <v>125</v>
      </c>
      <c r="C12" s="70">
        <f>C7-C10</f>
        <v>20407.3</v>
      </c>
      <c r="D12" s="70">
        <f>D7-D10</f>
        <v>19422.650000000001</v>
      </c>
      <c r="E12" s="70">
        <f>E7-E10</f>
        <v>19647.100000000002</v>
      </c>
      <c r="F12" s="70"/>
      <c r="G12" s="70"/>
    </row>
    <row r="13" spans="1:108" ht="31.2" x14ac:dyDescent="0.3">
      <c r="A13" s="69" t="s">
        <v>144</v>
      </c>
      <c r="B13" s="48" t="s">
        <v>125</v>
      </c>
      <c r="C13" s="70">
        <v>4081.46</v>
      </c>
      <c r="D13" s="70">
        <f>D8-D11</f>
        <v>3727.9500000000003</v>
      </c>
      <c r="E13" s="70">
        <f>E8-E11</f>
        <v>3778.28</v>
      </c>
      <c r="F13" s="70"/>
      <c r="G13" s="70"/>
    </row>
    <row r="14" spans="1:108" ht="78" x14ac:dyDescent="0.3">
      <c r="A14" s="69" t="s">
        <v>130</v>
      </c>
      <c r="B14" s="48" t="s">
        <v>125</v>
      </c>
      <c r="C14" s="70">
        <v>10745.4</v>
      </c>
      <c r="D14" s="70">
        <f>D16+D17</f>
        <v>11540.1</v>
      </c>
      <c r="E14" s="70">
        <f>E16+E17</f>
        <v>11058.296000000002</v>
      </c>
      <c r="F14" s="70"/>
      <c r="G14" s="70"/>
    </row>
    <row r="15" spans="1:108" ht="31.2" x14ac:dyDescent="0.3">
      <c r="A15" s="69" t="s">
        <v>131</v>
      </c>
      <c r="B15" s="48"/>
      <c r="C15" s="70"/>
      <c r="D15" s="70"/>
      <c r="E15" s="70"/>
      <c r="F15" s="70"/>
      <c r="G15" s="70"/>
    </row>
    <row r="16" spans="1:108" ht="15.6" x14ac:dyDescent="0.3">
      <c r="A16" s="69" t="s">
        <v>257</v>
      </c>
      <c r="B16" s="48" t="s">
        <v>125</v>
      </c>
      <c r="C16" s="70">
        <v>9549.4</v>
      </c>
      <c r="D16" s="70">
        <v>10301.9</v>
      </c>
      <c r="E16" s="70">
        <f>E7*0.44</f>
        <v>9820.0960000000014</v>
      </c>
      <c r="F16" s="70"/>
      <c r="G16" s="70"/>
    </row>
    <row r="17" spans="1:7" ht="15.6" x14ac:dyDescent="0.3">
      <c r="A17" s="69" t="s">
        <v>258</v>
      </c>
      <c r="B17" s="48" t="s">
        <v>125</v>
      </c>
      <c r="C17" s="70">
        <v>1638.9</v>
      </c>
      <c r="D17" s="70">
        <v>1238.2</v>
      </c>
      <c r="E17" s="70">
        <v>1238.2</v>
      </c>
      <c r="F17" s="70"/>
      <c r="G17" s="70"/>
    </row>
    <row r="18" spans="1:7" ht="31.2" x14ac:dyDescent="0.3">
      <c r="A18" s="69" t="s">
        <v>170</v>
      </c>
      <c r="B18" s="48" t="s">
        <v>124</v>
      </c>
      <c r="C18" s="70">
        <v>78</v>
      </c>
      <c r="D18" s="70">
        <v>53.3</v>
      </c>
      <c r="E18" s="70">
        <v>53.3</v>
      </c>
      <c r="F18" s="70"/>
      <c r="G18" s="70"/>
    </row>
    <row r="19" spans="1:7" ht="15.6" x14ac:dyDescent="0.3">
      <c r="A19" s="69" t="s">
        <v>4</v>
      </c>
      <c r="B19" s="48"/>
      <c r="C19" s="70"/>
      <c r="D19" s="70"/>
      <c r="E19" s="70"/>
      <c r="F19" s="70"/>
      <c r="G19" s="70"/>
    </row>
    <row r="20" spans="1:7" ht="46.8" x14ac:dyDescent="0.3">
      <c r="A20" s="69" t="s">
        <v>172</v>
      </c>
      <c r="B20" s="48" t="s">
        <v>124</v>
      </c>
      <c r="C20" s="70">
        <v>4</v>
      </c>
      <c r="D20" s="70">
        <v>3.7</v>
      </c>
      <c r="E20" s="70">
        <v>3.7</v>
      </c>
      <c r="F20" s="70"/>
      <c r="G20" s="70"/>
    </row>
    <row r="21" spans="1:7" ht="31.2" x14ac:dyDescent="0.3">
      <c r="A21" s="69" t="s">
        <v>173</v>
      </c>
      <c r="B21" s="48" t="s">
        <v>124</v>
      </c>
      <c r="C21" s="70">
        <v>50</v>
      </c>
      <c r="D21" s="70">
        <v>50.7</v>
      </c>
      <c r="E21" s="70">
        <v>50.7</v>
      </c>
      <c r="F21" s="70"/>
      <c r="G21" s="70"/>
    </row>
    <row r="22" spans="1:7" ht="46.8" x14ac:dyDescent="0.3">
      <c r="A22" s="69" t="s">
        <v>174</v>
      </c>
      <c r="B22" s="48" t="s">
        <v>124</v>
      </c>
      <c r="C22" s="70">
        <v>1</v>
      </c>
      <c r="D22" s="70">
        <f>D18</f>
        <v>53.3</v>
      </c>
      <c r="E22" s="70">
        <f>E18</f>
        <v>53.3</v>
      </c>
      <c r="F22" s="70"/>
      <c r="G22" s="70"/>
    </row>
    <row r="23" spans="1:7" ht="15.6" x14ac:dyDescent="0.3">
      <c r="A23" s="69" t="s">
        <v>4</v>
      </c>
      <c r="B23" s="48"/>
      <c r="C23" s="70"/>
      <c r="D23" s="70"/>
      <c r="E23" s="70"/>
      <c r="F23" s="70"/>
      <c r="G23" s="70"/>
    </row>
    <row r="24" spans="1:7" ht="62.4" x14ac:dyDescent="0.3">
      <c r="A24" s="69" t="s">
        <v>175</v>
      </c>
      <c r="B24" s="48" t="s">
        <v>124</v>
      </c>
      <c r="C24" s="70">
        <v>1</v>
      </c>
      <c r="D24" s="70">
        <v>1</v>
      </c>
      <c r="E24" s="70">
        <f>E20</f>
        <v>3.7</v>
      </c>
      <c r="F24" s="70"/>
      <c r="G24" s="70"/>
    </row>
    <row r="25" spans="1:7" ht="62.4" x14ac:dyDescent="0.3">
      <c r="A25" s="69" t="s">
        <v>176</v>
      </c>
      <c r="B25" s="48" t="s">
        <v>124</v>
      </c>
      <c r="C25" s="70"/>
      <c r="D25" s="70">
        <f>D22</f>
        <v>53.3</v>
      </c>
      <c r="E25" s="70">
        <f>E22</f>
        <v>53.3</v>
      </c>
      <c r="F25" s="70"/>
      <c r="G25" s="70"/>
    </row>
    <row r="26" spans="1:7" ht="93.6" x14ac:dyDescent="0.3">
      <c r="A26" s="69" t="s">
        <v>140</v>
      </c>
      <c r="B26" s="48" t="s">
        <v>124</v>
      </c>
      <c r="C26" s="70">
        <f>C28+C29</f>
        <v>24</v>
      </c>
      <c r="D26" s="70">
        <f>D28+D29</f>
        <v>24.6</v>
      </c>
      <c r="E26" s="70">
        <f>E28+E29</f>
        <v>24.6</v>
      </c>
      <c r="F26" s="70"/>
      <c r="G26" s="70"/>
    </row>
    <row r="27" spans="1:7" ht="31.2" x14ac:dyDescent="0.3">
      <c r="A27" s="69" t="s">
        <v>131</v>
      </c>
      <c r="B27" s="48"/>
      <c r="C27" s="70"/>
      <c r="D27" s="70"/>
      <c r="E27" s="70"/>
      <c r="F27" s="70"/>
      <c r="G27" s="70"/>
    </row>
    <row r="28" spans="1:7" ht="15.6" x14ac:dyDescent="0.3">
      <c r="A28" s="69" t="s">
        <v>257</v>
      </c>
      <c r="B28" s="48" t="s">
        <v>124</v>
      </c>
      <c r="C28" s="70">
        <v>20</v>
      </c>
      <c r="D28" s="70">
        <v>22.6</v>
      </c>
      <c r="E28" s="70">
        <v>22.6</v>
      </c>
      <c r="F28" s="70"/>
      <c r="G28" s="70"/>
    </row>
    <row r="29" spans="1:7" ht="15.6" x14ac:dyDescent="0.3">
      <c r="A29" s="69" t="s">
        <v>258</v>
      </c>
      <c r="B29" s="48" t="s">
        <v>124</v>
      </c>
      <c r="C29" s="70">
        <v>4</v>
      </c>
      <c r="D29" s="70">
        <v>2</v>
      </c>
      <c r="E29" s="70">
        <v>2</v>
      </c>
      <c r="F29" s="70"/>
      <c r="G29" s="70"/>
    </row>
    <row r="30" spans="1:7" ht="93.6" x14ac:dyDescent="0.3">
      <c r="A30" s="69" t="s">
        <v>141</v>
      </c>
      <c r="B30" s="48" t="s">
        <v>126</v>
      </c>
      <c r="C30" s="70">
        <v>43300</v>
      </c>
      <c r="D30" s="70">
        <v>44375</v>
      </c>
      <c r="E30" s="70">
        <v>40000</v>
      </c>
      <c r="F30" s="70">
        <v>41800</v>
      </c>
      <c r="G30" s="70">
        <v>44400</v>
      </c>
    </row>
    <row r="31" spans="1:7" ht="46.8" x14ac:dyDescent="0.3">
      <c r="A31" s="69" t="s">
        <v>142</v>
      </c>
      <c r="B31" s="48" t="s">
        <v>126</v>
      </c>
      <c r="C31" s="70" t="s">
        <v>7</v>
      </c>
      <c r="D31" s="70" t="s">
        <v>7</v>
      </c>
      <c r="E31" s="70" t="s">
        <v>7</v>
      </c>
      <c r="F31" s="70" t="s">
        <v>7</v>
      </c>
      <c r="G31" s="70" t="s">
        <v>7</v>
      </c>
    </row>
    <row r="32" spans="1:7" ht="62.4" x14ac:dyDescent="0.3">
      <c r="A32" s="69" t="s">
        <v>132</v>
      </c>
      <c r="B32" s="48"/>
      <c r="C32" s="70"/>
      <c r="D32" s="70"/>
      <c r="E32" s="70"/>
      <c r="F32" s="70"/>
      <c r="G32" s="70"/>
    </row>
    <row r="33" spans="1:7" ht="15.6" x14ac:dyDescent="0.3">
      <c r="A33" s="69"/>
      <c r="B33" s="48" t="s">
        <v>126</v>
      </c>
      <c r="C33" s="70"/>
      <c r="D33" s="70"/>
      <c r="E33" s="70"/>
      <c r="F33" s="70"/>
      <c r="G33" s="70"/>
    </row>
    <row r="34" spans="1:7" ht="78" x14ac:dyDescent="0.3">
      <c r="A34" s="69" t="s">
        <v>177</v>
      </c>
      <c r="B34" s="48" t="s">
        <v>127</v>
      </c>
      <c r="C34" s="70"/>
      <c r="D34" s="70"/>
      <c r="E34" s="70"/>
      <c r="F34" s="70"/>
      <c r="G34" s="70"/>
    </row>
    <row r="35" spans="1:7" ht="93.6" x14ac:dyDescent="0.3">
      <c r="A35" s="69" t="s">
        <v>143</v>
      </c>
      <c r="B35" s="48" t="s">
        <v>127</v>
      </c>
      <c r="C35" s="70" t="s">
        <v>7</v>
      </c>
      <c r="D35" s="70" t="s">
        <v>7</v>
      </c>
      <c r="E35" s="70" t="s">
        <v>7</v>
      </c>
      <c r="F35" s="70" t="s">
        <v>7</v>
      </c>
      <c r="G35" s="70" t="s">
        <v>7</v>
      </c>
    </row>
    <row r="36" spans="1:7" ht="62.4" x14ac:dyDescent="0.3">
      <c r="A36" s="69" t="s">
        <v>132</v>
      </c>
      <c r="B36" s="48"/>
      <c r="C36" s="70"/>
      <c r="D36" s="70"/>
      <c r="E36" s="70"/>
      <c r="F36" s="70"/>
      <c r="G36" s="70"/>
    </row>
    <row r="37" spans="1:7" ht="15.6" x14ac:dyDescent="0.3">
      <c r="A37" s="69"/>
      <c r="B37" s="48" t="s">
        <v>127</v>
      </c>
      <c r="C37" s="70"/>
      <c r="D37" s="70"/>
      <c r="E37" s="70"/>
      <c r="F37" s="70"/>
      <c r="G37" s="70"/>
    </row>
    <row r="38" spans="1:7" ht="31.2" x14ac:dyDescent="0.3">
      <c r="A38" s="68" t="s">
        <v>179</v>
      </c>
      <c r="B38" s="55" t="s">
        <v>7</v>
      </c>
      <c r="C38" s="71" t="s">
        <v>7</v>
      </c>
      <c r="D38" s="71" t="s">
        <v>7</v>
      </c>
      <c r="E38" s="71" t="s">
        <v>7</v>
      </c>
      <c r="F38" s="71" t="s">
        <v>7</v>
      </c>
      <c r="G38" s="72" t="s">
        <v>7</v>
      </c>
    </row>
    <row r="39" spans="1:7" ht="46.8" x14ac:dyDescent="0.3">
      <c r="A39" s="69" t="s">
        <v>178</v>
      </c>
      <c r="B39" s="48" t="s">
        <v>128</v>
      </c>
      <c r="C39" s="70">
        <v>3663.4</v>
      </c>
      <c r="D39" s="70">
        <v>3663.4</v>
      </c>
      <c r="E39" s="70">
        <v>3663.4</v>
      </c>
      <c r="F39" s="70">
        <v>3663.4</v>
      </c>
      <c r="G39" s="70">
        <v>3663.4</v>
      </c>
    </row>
    <row r="40" spans="1:7" ht="15.6" x14ac:dyDescent="0.3">
      <c r="A40" s="69" t="s">
        <v>4</v>
      </c>
      <c r="B40" s="48"/>
      <c r="C40" s="70"/>
      <c r="D40" s="70"/>
      <c r="E40" s="70"/>
      <c r="F40" s="70"/>
      <c r="G40" s="70"/>
    </row>
    <row r="41" spans="1:7" ht="46.8" x14ac:dyDescent="0.3">
      <c r="A41" s="69" t="s">
        <v>133</v>
      </c>
      <c r="B41" s="48" t="s">
        <v>128</v>
      </c>
      <c r="C41" s="70"/>
      <c r="D41" s="70"/>
      <c r="E41" s="70"/>
      <c r="F41" s="70"/>
      <c r="G41" s="70"/>
    </row>
    <row r="42" spans="1:7" ht="78" x14ac:dyDescent="0.3">
      <c r="A42" s="69" t="s">
        <v>134</v>
      </c>
      <c r="B42" s="48" t="s">
        <v>128</v>
      </c>
      <c r="C42" s="70"/>
      <c r="D42" s="70"/>
      <c r="E42" s="70"/>
      <c r="F42" s="70"/>
      <c r="G42" s="70"/>
    </row>
    <row r="43" spans="1:7" ht="31.2" x14ac:dyDescent="0.3">
      <c r="A43" s="69" t="s">
        <v>135</v>
      </c>
      <c r="B43" s="48" t="s">
        <v>128</v>
      </c>
      <c r="C43" s="70"/>
      <c r="D43" s="70"/>
      <c r="E43" s="70"/>
      <c r="F43" s="70"/>
      <c r="G43" s="70"/>
    </row>
    <row r="44" spans="1:7" ht="31.2" x14ac:dyDescent="0.3">
      <c r="A44" s="69" t="s">
        <v>180</v>
      </c>
      <c r="B44" s="48" t="s">
        <v>125</v>
      </c>
      <c r="C44" s="70">
        <v>1530.4</v>
      </c>
      <c r="D44" s="70">
        <v>1262.9000000000001</v>
      </c>
      <c r="E44" s="101">
        <v>627.33000000000004</v>
      </c>
      <c r="F44" s="101"/>
      <c r="G44" s="101"/>
    </row>
    <row r="45" spans="1:7" ht="15.6" x14ac:dyDescent="0.3">
      <c r="A45" s="69" t="s">
        <v>4</v>
      </c>
      <c r="B45" s="48"/>
      <c r="C45" s="70"/>
      <c r="D45" s="70"/>
      <c r="E45" s="101"/>
      <c r="F45" s="101"/>
      <c r="G45" s="101"/>
    </row>
    <row r="46" spans="1:7" ht="62.4" x14ac:dyDescent="0.3">
      <c r="A46" s="69" t="s">
        <v>181</v>
      </c>
      <c r="B46" s="48" t="s">
        <v>125</v>
      </c>
      <c r="C46" s="70">
        <v>1530.4</v>
      </c>
      <c r="D46" s="70">
        <v>1262.9000000000001</v>
      </c>
      <c r="E46" s="101">
        <v>627.33000000000004</v>
      </c>
      <c r="F46" s="101"/>
      <c r="G46" s="101"/>
    </row>
    <row r="47" spans="1:7" ht="93.6" x14ac:dyDescent="0.3">
      <c r="A47" s="69" t="s">
        <v>137</v>
      </c>
      <c r="B47" s="48" t="s">
        <v>136</v>
      </c>
      <c r="C47" s="99">
        <v>89.32</v>
      </c>
      <c r="D47" s="99">
        <v>90.22</v>
      </c>
      <c r="E47" s="99">
        <v>90.22</v>
      </c>
      <c r="F47" s="99">
        <v>90.22</v>
      </c>
      <c r="G47" s="99">
        <v>90.22</v>
      </c>
    </row>
    <row r="48" spans="1:7" ht="109.2" x14ac:dyDescent="0.3">
      <c r="A48" s="69" t="s">
        <v>138</v>
      </c>
      <c r="B48" s="48" t="s">
        <v>136</v>
      </c>
      <c r="C48" s="99">
        <v>1</v>
      </c>
      <c r="D48" s="99">
        <v>25.72</v>
      </c>
      <c r="E48" s="99">
        <v>25.72</v>
      </c>
      <c r="F48" s="99">
        <v>25.72</v>
      </c>
      <c r="G48" s="99">
        <v>25.72</v>
      </c>
    </row>
    <row r="49" spans="1:7" ht="124.8" x14ac:dyDescent="0.3">
      <c r="A49" s="69" t="s">
        <v>139</v>
      </c>
      <c r="B49" s="48" t="s">
        <v>136</v>
      </c>
      <c r="C49" s="70"/>
      <c r="D49" s="70"/>
      <c r="E49" s="70"/>
      <c r="F49" s="70"/>
      <c r="G49" s="70"/>
    </row>
    <row r="50" spans="1:7" ht="15.6" x14ac:dyDescent="0.3">
      <c r="A50" s="69" t="s">
        <v>4</v>
      </c>
      <c r="B50" s="48"/>
      <c r="C50" s="70"/>
      <c r="D50" s="70"/>
      <c r="E50" s="70"/>
      <c r="F50" s="70"/>
      <c r="G50" s="70"/>
    </row>
    <row r="51" spans="1:7" ht="15.6" x14ac:dyDescent="0.3">
      <c r="A51" s="69"/>
      <c r="B51" s="48" t="s">
        <v>136</v>
      </c>
      <c r="C51" s="70"/>
      <c r="D51" s="70"/>
      <c r="E51" s="70"/>
      <c r="F51" s="70"/>
      <c r="G51" s="70"/>
    </row>
    <row r="52" spans="1:7" ht="46.8" x14ac:dyDescent="0.3">
      <c r="A52" s="68" t="s">
        <v>188</v>
      </c>
      <c r="B52" s="55"/>
      <c r="C52" s="71"/>
      <c r="D52" s="71"/>
      <c r="E52" s="71"/>
      <c r="F52" s="71"/>
      <c r="G52" s="72"/>
    </row>
    <row r="53" spans="1:7" ht="46.8" x14ac:dyDescent="0.3">
      <c r="A53" s="69" t="s">
        <v>190</v>
      </c>
      <c r="B53" s="48" t="s">
        <v>136</v>
      </c>
      <c r="C53" s="70"/>
      <c r="D53" s="70"/>
      <c r="E53" s="70"/>
      <c r="F53" s="70"/>
      <c r="G53" s="70"/>
    </row>
    <row r="54" spans="1:7" ht="15.6" x14ac:dyDescent="0.3">
      <c r="A54" s="69" t="s">
        <v>4</v>
      </c>
      <c r="B54" s="48"/>
      <c r="C54" s="70"/>
      <c r="D54" s="70"/>
      <c r="E54" s="70"/>
      <c r="F54" s="70"/>
      <c r="G54" s="70"/>
    </row>
    <row r="55" spans="1:7" ht="62.4" x14ac:dyDescent="0.3">
      <c r="A55" s="69" t="s">
        <v>191</v>
      </c>
      <c r="B55" s="48" t="s">
        <v>136</v>
      </c>
      <c r="C55" s="70"/>
      <c r="D55" s="70"/>
      <c r="E55" s="70"/>
      <c r="F55" s="70"/>
      <c r="G55" s="70"/>
    </row>
    <row r="56" spans="1:7" ht="36" customHeight="1" x14ac:dyDescent="0.3">
      <c r="A56" s="68" t="s">
        <v>189</v>
      </c>
      <c r="B56" s="55"/>
      <c r="C56" s="71"/>
      <c r="D56" s="71"/>
      <c r="E56" s="71"/>
      <c r="F56" s="71"/>
      <c r="G56" s="72"/>
    </row>
    <row r="57" spans="1:7" ht="78" x14ac:dyDescent="0.3">
      <c r="A57" s="69" t="s">
        <v>192</v>
      </c>
      <c r="B57" s="48" t="s">
        <v>145</v>
      </c>
      <c r="C57" s="99">
        <v>1</v>
      </c>
      <c r="D57" s="99">
        <v>1</v>
      </c>
      <c r="E57" s="99">
        <v>1</v>
      </c>
      <c r="F57" s="99">
        <v>1</v>
      </c>
      <c r="G57" s="99">
        <v>1</v>
      </c>
    </row>
    <row r="58" spans="1:7" ht="62.4" x14ac:dyDescent="0.3">
      <c r="A58" s="69" t="s">
        <v>193</v>
      </c>
      <c r="B58" s="48" t="s">
        <v>145</v>
      </c>
      <c r="C58" s="99">
        <v>1</v>
      </c>
      <c r="D58" s="99">
        <v>1</v>
      </c>
      <c r="E58" s="99">
        <v>1</v>
      </c>
      <c r="F58" s="99">
        <v>1</v>
      </c>
      <c r="G58" s="99">
        <v>1</v>
      </c>
    </row>
    <row r="59" spans="1:7" ht="15.6" x14ac:dyDescent="0.3">
      <c r="A59" s="54"/>
      <c r="B59" s="54"/>
      <c r="C59" s="54"/>
      <c r="D59" s="54"/>
      <c r="E59" s="54"/>
      <c r="F59" s="54"/>
      <c r="G59" s="54"/>
    </row>
    <row r="60" spans="1:7" ht="15.6" x14ac:dyDescent="0.3">
      <c r="A60" s="54"/>
      <c r="B60" s="54"/>
      <c r="C60" s="54"/>
      <c r="D60" s="54"/>
      <c r="E60" s="54"/>
      <c r="F60" s="54"/>
      <c r="G60" s="54"/>
    </row>
    <row r="61" spans="1:7" ht="15.6" x14ac:dyDescent="0.3">
      <c r="A61" s="54"/>
      <c r="B61" s="54"/>
      <c r="C61" s="54"/>
      <c r="D61" s="54"/>
      <c r="E61" s="54"/>
      <c r="F61" s="54"/>
      <c r="G61" s="54"/>
    </row>
    <row r="62" spans="1:7" x14ac:dyDescent="0.3">
      <c r="A62" s="15"/>
      <c r="B62" s="15"/>
      <c r="C62" s="15"/>
      <c r="D62" s="15"/>
      <c r="E62" s="15"/>
      <c r="F62" s="15"/>
      <c r="G62" s="15"/>
    </row>
    <row r="63" spans="1:7" x14ac:dyDescent="0.3">
      <c r="A63" s="15"/>
      <c r="B63" s="15"/>
      <c r="C63" s="15"/>
      <c r="D63" s="15"/>
      <c r="E63" s="15"/>
      <c r="F63" s="15"/>
      <c r="G63" s="15"/>
    </row>
    <row r="64" spans="1:7" x14ac:dyDescent="0.3">
      <c r="A64" s="15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</sheetData>
  <mergeCells count="2">
    <mergeCell ref="A1:G1"/>
    <mergeCell ref="A2:G2"/>
  </mergeCells>
  <pageMargins left="0.55118110236220474" right="0.23622047244094491" top="0.51181102362204722" bottom="0.74803149606299213" header="0.31496062992125984" footer="0.31496062992125984"/>
  <pageSetup paperSize="9" scale="80" fitToHeight="0" orientation="portrait" horizontalDpi="300" verticalDpi="300" r:id="rId1"/>
  <rowBreaks count="2" manualBreakCount="2">
    <brk id="29" max="6" man="1"/>
    <brk id="4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"/>
  <sheetViews>
    <sheetView view="pageBreakPreview" topLeftCell="A4" zoomScaleNormal="100" zoomScaleSheetLayoutView="100" workbookViewId="0">
      <selection activeCell="A2" sqref="A2:E2"/>
    </sheetView>
  </sheetViews>
  <sheetFormatPr defaultColWidth="9.109375" defaultRowHeight="13.2" x14ac:dyDescent="0.25"/>
  <cols>
    <col min="1" max="1" width="37.44140625" style="1" customWidth="1"/>
    <col min="2" max="2" width="12.5546875" style="1" customWidth="1"/>
    <col min="3" max="3" width="12.88671875" style="1" customWidth="1"/>
    <col min="4" max="4" width="3.5546875" style="1" customWidth="1"/>
    <col min="5" max="5" width="22.88671875" style="1" customWidth="1"/>
    <col min="6" max="16384" width="9.109375" style="1"/>
  </cols>
  <sheetData>
    <row r="1" spans="1:72" s="12" customFormat="1" ht="22.5" customHeight="1" x14ac:dyDescent="0.3">
      <c r="A1" s="212" t="s">
        <v>182</v>
      </c>
      <c r="B1" s="212"/>
      <c r="C1" s="212"/>
      <c r="D1" s="212"/>
      <c r="E1" s="2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s="12" customFormat="1" ht="15.6" x14ac:dyDescent="0.3">
      <c r="A2" s="205" t="s">
        <v>67</v>
      </c>
      <c r="B2" s="205"/>
      <c r="C2" s="205"/>
      <c r="D2" s="205"/>
      <c r="E2" s="205"/>
    </row>
    <row r="3" spans="1:72" ht="15.6" x14ac:dyDescent="0.3">
      <c r="A3" s="91"/>
      <c r="B3" s="91"/>
      <c r="C3" s="91"/>
      <c r="D3" s="91"/>
      <c r="E3" s="91"/>
    </row>
    <row r="4" spans="1:72" ht="48" customHeight="1" x14ac:dyDescent="0.25">
      <c r="A4" s="48" t="s">
        <v>146</v>
      </c>
      <c r="B4" s="48" t="s">
        <v>147</v>
      </c>
      <c r="C4" s="208" t="s">
        <v>149</v>
      </c>
      <c r="D4" s="209"/>
      <c r="E4" s="48" t="s">
        <v>150</v>
      </c>
    </row>
    <row r="5" spans="1:72" ht="57.75" customHeight="1" x14ac:dyDescent="0.25">
      <c r="A5" s="68" t="s">
        <v>183</v>
      </c>
      <c r="B5" s="55"/>
      <c r="C5" s="210"/>
      <c r="D5" s="211"/>
      <c r="E5" s="55"/>
    </row>
    <row r="6" spans="1:72" ht="15.6" x14ac:dyDescent="0.25">
      <c r="A6" s="69"/>
      <c r="B6" s="48"/>
      <c r="C6" s="208"/>
      <c r="D6" s="209"/>
      <c r="E6" s="48"/>
    </row>
    <row r="7" spans="1:72" ht="52.5" customHeight="1" x14ac:dyDescent="0.25">
      <c r="A7" s="68" t="s">
        <v>151</v>
      </c>
      <c r="B7" s="55"/>
      <c r="C7" s="210"/>
      <c r="D7" s="211"/>
      <c r="E7" s="55"/>
    </row>
    <row r="8" spans="1:72" ht="15.6" x14ac:dyDescent="0.25">
      <c r="A8" s="69"/>
      <c r="B8" s="48"/>
      <c r="C8" s="208"/>
      <c r="D8" s="209"/>
      <c r="E8" s="48"/>
    </row>
    <row r="9" spans="1:72" ht="51.75" customHeight="1" x14ac:dyDescent="0.25">
      <c r="A9" s="68" t="s">
        <v>152</v>
      </c>
      <c r="B9" s="55"/>
      <c r="C9" s="210"/>
      <c r="D9" s="211"/>
      <c r="E9" s="55"/>
    </row>
    <row r="10" spans="1:72" ht="15.6" x14ac:dyDescent="0.25">
      <c r="A10" s="69"/>
      <c r="B10" s="48"/>
      <c r="C10" s="208"/>
      <c r="D10" s="209"/>
      <c r="E10" s="48"/>
    </row>
    <row r="11" spans="1:72" ht="39" customHeight="1" x14ac:dyDescent="0.25">
      <c r="A11" s="68" t="s">
        <v>184</v>
      </c>
      <c r="B11" s="48"/>
      <c r="C11" s="208"/>
      <c r="D11" s="209"/>
      <c r="E11" s="48"/>
    </row>
    <row r="12" spans="1:72" ht="15.6" x14ac:dyDescent="0.25">
      <c r="A12" s="69"/>
      <c r="B12" s="48"/>
      <c r="C12" s="208"/>
      <c r="D12" s="209"/>
      <c r="E12" s="48"/>
    </row>
    <row r="13" spans="1:72" ht="15.6" x14ac:dyDescent="0.25">
      <c r="A13" s="68" t="s">
        <v>148</v>
      </c>
      <c r="B13" s="48" t="s">
        <v>7</v>
      </c>
      <c r="C13" s="208" t="s">
        <v>7</v>
      </c>
      <c r="D13" s="209"/>
      <c r="E13" s="48"/>
    </row>
    <row r="14" spans="1:72" ht="15.6" x14ac:dyDescent="0.3">
      <c r="A14" s="92"/>
      <c r="B14" s="92"/>
      <c r="C14" s="92"/>
      <c r="D14" s="92"/>
      <c r="E14" s="92"/>
    </row>
    <row r="15" spans="1:72" ht="15.6" x14ac:dyDescent="0.3">
      <c r="A15" s="93"/>
      <c r="B15" s="94"/>
      <c r="C15" s="94"/>
      <c r="D15" s="95"/>
      <c r="E15" s="94"/>
    </row>
    <row r="16" spans="1:72" ht="15.6" x14ac:dyDescent="0.3">
      <c r="A16" s="93" t="s">
        <v>248</v>
      </c>
      <c r="B16" s="94"/>
      <c r="C16" s="96"/>
      <c r="D16" s="95"/>
      <c r="E16" s="96" t="s">
        <v>249</v>
      </c>
    </row>
    <row r="17" spans="1:5" ht="15.6" x14ac:dyDescent="0.3">
      <c r="A17" s="94"/>
      <c r="B17" s="94"/>
      <c r="C17" s="97" t="s">
        <v>31</v>
      </c>
      <c r="D17" s="97"/>
      <c r="E17" s="97" t="s">
        <v>39</v>
      </c>
    </row>
    <row r="18" spans="1:5" ht="15.6" x14ac:dyDescent="0.3">
      <c r="A18" s="93" t="s">
        <v>154</v>
      </c>
      <c r="B18" s="94"/>
      <c r="C18" s="96"/>
      <c r="D18" s="95"/>
      <c r="E18" s="96" t="s">
        <v>250</v>
      </c>
    </row>
    <row r="19" spans="1:5" ht="15.6" x14ac:dyDescent="0.3">
      <c r="A19" s="93" t="s">
        <v>185</v>
      </c>
      <c r="B19" s="94"/>
      <c r="C19" s="97" t="s">
        <v>31</v>
      </c>
      <c r="D19" s="97"/>
      <c r="E19" s="97" t="s">
        <v>39</v>
      </c>
    </row>
    <row r="20" spans="1:5" ht="15.6" x14ac:dyDescent="0.3">
      <c r="A20" s="98" t="s">
        <v>90</v>
      </c>
      <c r="B20" s="94"/>
      <c r="C20" s="94"/>
      <c r="D20" s="94"/>
      <c r="E20" s="94"/>
    </row>
    <row r="21" spans="1:5" ht="23.25" customHeight="1" x14ac:dyDescent="0.3">
      <c r="A21" s="94" t="s">
        <v>67</v>
      </c>
      <c r="B21" s="94"/>
      <c r="C21" s="94"/>
      <c r="D21" s="94"/>
      <c r="E21" s="94"/>
    </row>
  </sheetData>
  <mergeCells count="12">
    <mergeCell ref="C7:D7"/>
    <mergeCell ref="C8:D8"/>
    <mergeCell ref="A1:E1"/>
    <mergeCell ref="A2:E2"/>
    <mergeCell ref="C4:D4"/>
    <mergeCell ref="C5:D5"/>
    <mergeCell ref="C6:D6"/>
    <mergeCell ref="C10:D10"/>
    <mergeCell ref="C11:D11"/>
    <mergeCell ref="C12:D12"/>
    <mergeCell ref="C13:D13"/>
    <mergeCell ref="C9:D9"/>
  </mergeCells>
  <pageMargins left="0.7" right="0.49" top="0.67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'Стр 4-5'!Заголовки_для_печати</vt:lpstr>
      <vt:lpstr>'стр 8-10'!Заголовки_для_печати</vt:lpstr>
      <vt:lpstr>'Стр.2-3'!Заголовки_для_печати</vt:lpstr>
      <vt:lpstr>'Стр 4-5'!Область_печати</vt:lpstr>
      <vt:lpstr>'Стр 7'!Область_печати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Ольга</cp:lastModifiedBy>
  <cp:lastPrinted>2016-01-22T10:36:41Z</cp:lastPrinted>
  <dcterms:created xsi:type="dcterms:W3CDTF">2015-12-03T07:22:45Z</dcterms:created>
  <dcterms:modified xsi:type="dcterms:W3CDTF">2016-01-29T17:45:43Z</dcterms:modified>
</cp:coreProperties>
</file>